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775" i="3" l="1"/>
  <c r="N775" i="3"/>
  <c r="O775" i="3"/>
  <c r="P775" i="3"/>
  <c r="BN775" i="3" s="1"/>
  <c r="Q775" i="3"/>
  <c r="R775" i="3"/>
  <c r="S775" i="3"/>
  <c r="T775" i="3"/>
  <c r="BM775" i="3" s="1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L775" i="3"/>
  <c r="M776" i="3"/>
  <c r="N776" i="3"/>
  <c r="O776" i="3"/>
  <c r="P776" i="3"/>
  <c r="BK776" i="3" s="1"/>
  <c r="Q776" i="3"/>
  <c r="R776" i="3"/>
  <c r="BL776" i="3" s="1"/>
  <c r="S776" i="3"/>
  <c r="T776" i="3"/>
  <c r="BM776" i="3" s="1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J776" i="3"/>
  <c r="BN776" i="3"/>
  <c r="M777" i="3"/>
  <c r="N777" i="3"/>
  <c r="O777" i="3"/>
  <c r="P777" i="3"/>
  <c r="BN777" i="3" s="1"/>
  <c r="Q777" i="3"/>
  <c r="R777" i="3"/>
  <c r="S777" i="3"/>
  <c r="T777" i="3"/>
  <c r="BM777" i="3" s="1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L777" i="3"/>
  <c r="M778" i="3"/>
  <c r="N778" i="3"/>
  <c r="O778" i="3"/>
  <c r="P778" i="3"/>
  <c r="BK778" i="3" s="1"/>
  <c r="Q778" i="3"/>
  <c r="R778" i="3"/>
  <c r="BL778" i="3" s="1"/>
  <c r="S778" i="3"/>
  <c r="T778" i="3"/>
  <c r="BM778" i="3" s="1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N778" i="3"/>
  <c r="M779" i="3"/>
  <c r="N779" i="3"/>
  <c r="O779" i="3"/>
  <c r="P779" i="3"/>
  <c r="BN779" i="3" s="1"/>
  <c r="Q779" i="3"/>
  <c r="R779" i="3"/>
  <c r="S779" i="3"/>
  <c r="T779" i="3"/>
  <c r="BM779" i="3" s="1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L779" i="3"/>
  <c r="M780" i="3"/>
  <c r="N780" i="3"/>
  <c r="O780" i="3"/>
  <c r="BL780" i="3" s="1"/>
  <c r="P780" i="3"/>
  <c r="Q780" i="3"/>
  <c r="R780" i="3"/>
  <c r="S780" i="3"/>
  <c r="BM780" i="3" s="1"/>
  <c r="T780" i="3"/>
  <c r="U780" i="3"/>
  <c r="V780" i="3"/>
  <c r="BK780" i="3" s="1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N780" i="3"/>
  <c r="M781" i="3"/>
  <c r="BN781" i="3" s="1"/>
  <c r="N781" i="3"/>
  <c r="O781" i="3"/>
  <c r="P781" i="3"/>
  <c r="Q781" i="3"/>
  <c r="BJ781" i="3" s="1"/>
  <c r="R781" i="3"/>
  <c r="S781" i="3"/>
  <c r="T781" i="3"/>
  <c r="BM781" i="3" s="1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L781" i="3"/>
  <c r="M782" i="3"/>
  <c r="N782" i="3"/>
  <c r="O782" i="3"/>
  <c r="BL782" i="3" s="1"/>
  <c r="P782" i="3"/>
  <c r="Q782" i="3"/>
  <c r="R782" i="3"/>
  <c r="S782" i="3"/>
  <c r="BM782" i="3" s="1"/>
  <c r="T782" i="3"/>
  <c r="U782" i="3"/>
  <c r="V782" i="3"/>
  <c r="BK782" i="3" s="1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N782" i="3"/>
  <c r="E775" i="3"/>
  <c r="K775" i="3" s="1"/>
  <c r="F775" i="3"/>
  <c r="G775" i="3"/>
  <c r="H775" i="3"/>
  <c r="I775" i="3"/>
  <c r="L775" i="3" s="1"/>
  <c r="J775" i="3"/>
  <c r="E776" i="3"/>
  <c r="K776" i="3" s="1"/>
  <c r="F776" i="3"/>
  <c r="G776" i="3"/>
  <c r="H776" i="3"/>
  <c r="I776" i="3"/>
  <c r="L776" i="3" s="1"/>
  <c r="J776" i="3"/>
  <c r="E777" i="3"/>
  <c r="K777" i="3" s="1"/>
  <c r="F777" i="3"/>
  <c r="G777" i="3"/>
  <c r="H777" i="3"/>
  <c r="I777" i="3"/>
  <c r="L777" i="3" s="1"/>
  <c r="J777" i="3"/>
  <c r="E778" i="3"/>
  <c r="K778" i="3" s="1"/>
  <c r="F778" i="3"/>
  <c r="G778" i="3"/>
  <c r="H778" i="3"/>
  <c r="I778" i="3"/>
  <c r="L778" i="3" s="1"/>
  <c r="J778" i="3"/>
  <c r="E779" i="3"/>
  <c r="K779" i="3" s="1"/>
  <c r="F779" i="3"/>
  <c r="G779" i="3"/>
  <c r="H779" i="3"/>
  <c r="I779" i="3"/>
  <c r="L779" i="3" s="1"/>
  <c r="J779" i="3"/>
  <c r="E780" i="3"/>
  <c r="K780" i="3" s="1"/>
  <c r="F780" i="3"/>
  <c r="G780" i="3"/>
  <c r="H780" i="3"/>
  <c r="I780" i="3"/>
  <c r="L780" i="3" s="1"/>
  <c r="J780" i="3"/>
  <c r="E781" i="3"/>
  <c r="K781" i="3" s="1"/>
  <c r="F781" i="3"/>
  <c r="G781" i="3"/>
  <c r="H781" i="3"/>
  <c r="I781" i="3"/>
  <c r="L781" i="3" s="1"/>
  <c r="J781" i="3"/>
  <c r="E782" i="3"/>
  <c r="F782" i="3"/>
  <c r="G782" i="3"/>
  <c r="H782" i="3"/>
  <c r="I782" i="3"/>
  <c r="J782" i="3"/>
  <c r="BK781" i="3" l="1"/>
  <c r="BK779" i="3"/>
  <c r="BK777" i="3"/>
  <c r="BK775" i="3"/>
  <c r="BJ779" i="3"/>
  <c r="BJ777" i="3"/>
  <c r="BJ775" i="3"/>
  <c r="K782" i="3"/>
  <c r="L782" i="3"/>
  <c r="M737" i="3"/>
  <c r="N737" i="3"/>
  <c r="O737" i="3"/>
  <c r="P737" i="3"/>
  <c r="BN737" i="3" s="1"/>
  <c r="Q737" i="3"/>
  <c r="R737" i="3"/>
  <c r="S737" i="3"/>
  <c r="T737" i="3"/>
  <c r="BM737" i="3" s="1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L737" i="3" s="1"/>
  <c r="BE737" i="3"/>
  <c r="BF737" i="3"/>
  <c r="BG737" i="3"/>
  <c r="BH737" i="3"/>
  <c r="BI737" i="3"/>
  <c r="M738" i="3"/>
  <c r="N738" i="3"/>
  <c r="O738" i="3"/>
  <c r="P738" i="3"/>
  <c r="Q738" i="3"/>
  <c r="R738" i="3"/>
  <c r="BL738" i="3" s="1"/>
  <c r="S738" i="3"/>
  <c r="T738" i="3"/>
  <c r="U738" i="3"/>
  <c r="V738" i="3"/>
  <c r="BK738" i="3" s="1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BJ738" i="3"/>
  <c r="BN738" i="3"/>
  <c r="M739" i="3"/>
  <c r="N739" i="3"/>
  <c r="O739" i="3"/>
  <c r="P739" i="3"/>
  <c r="BN739" i="3" s="1"/>
  <c r="Q739" i="3"/>
  <c r="R739" i="3"/>
  <c r="S739" i="3"/>
  <c r="T739" i="3"/>
  <c r="BM739" i="3" s="1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L739" i="3"/>
  <c r="M740" i="3"/>
  <c r="N740" i="3"/>
  <c r="O740" i="3"/>
  <c r="P740" i="3"/>
  <c r="Q740" i="3"/>
  <c r="R740" i="3"/>
  <c r="BL740" i="3" s="1"/>
  <c r="S740" i="3"/>
  <c r="T740" i="3"/>
  <c r="U740" i="3"/>
  <c r="V740" i="3"/>
  <c r="BK740" i="3" s="1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BJ740" i="3"/>
  <c r="BN740" i="3"/>
  <c r="M741" i="3"/>
  <c r="N741" i="3"/>
  <c r="O741" i="3"/>
  <c r="P741" i="3"/>
  <c r="BN741" i="3" s="1"/>
  <c r="Q741" i="3"/>
  <c r="R741" i="3"/>
  <c r="S741" i="3"/>
  <c r="T741" i="3"/>
  <c r="BM741" i="3" s="1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L741" i="3"/>
  <c r="M742" i="3"/>
  <c r="N742" i="3"/>
  <c r="O742" i="3"/>
  <c r="P742" i="3"/>
  <c r="Q742" i="3"/>
  <c r="R742" i="3"/>
  <c r="BL742" i="3" s="1"/>
  <c r="S742" i="3"/>
  <c r="T742" i="3"/>
  <c r="U742" i="3"/>
  <c r="V742" i="3"/>
  <c r="BK742" i="3" s="1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BJ742" i="3"/>
  <c r="BN742" i="3"/>
  <c r="M743" i="3"/>
  <c r="N743" i="3"/>
  <c r="O743" i="3"/>
  <c r="P743" i="3"/>
  <c r="BN743" i="3" s="1"/>
  <c r="Q743" i="3"/>
  <c r="R743" i="3"/>
  <c r="S743" i="3"/>
  <c r="T743" i="3"/>
  <c r="BM743" i="3" s="1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BI743" i="3"/>
  <c r="BL743" i="3"/>
  <c r="M744" i="3"/>
  <c r="N744" i="3"/>
  <c r="O744" i="3"/>
  <c r="P744" i="3"/>
  <c r="Q744" i="3"/>
  <c r="R744" i="3"/>
  <c r="BL744" i="3" s="1"/>
  <c r="S744" i="3"/>
  <c r="T744" i="3"/>
  <c r="U744" i="3"/>
  <c r="V744" i="3"/>
  <c r="BK744" i="3" s="1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BJ744" i="3"/>
  <c r="M745" i="3"/>
  <c r="N745" i="3"/>
  <c r="O745" i="3"/>
  <c r="P745" i="3"/>
  <c r="BN745" i="3" s="1"/>
  <c r="Q745" i="3"/>
  <c r="R745" i="3"/>
  <c r="S745" i="3"/>
  <c r="T745" i="3"/>
  <c r="BM745" i="3" s="1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L745" i="3"/>
  <c r="M746" i="3"/>
  <c r="N746" i="3"/>
  <c r="O746" i="3"/>
  <c r="P746" i="3"/>
  <c r="Q746" i="3"/>
  <c r="R746" i="3"/>
  <c r="BL746" i="3" s="1"/>
  <c r="S746" i="3"/>
  <c r="T746" i="3"/>
  <c r="U746" i="3"/>
  <c r="V746" i="3"/>
  <c r="BK746" i="3" s="1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BJ746" i="3"/>
  <c r="BN746" i="3"/>
  <c r="M747" i="3"/>
  <c r="N747" i="3"/>
  <c r="O747" i="3"/>
  <c r="P747" i="3"/>
  <c r="BN747" i="3" s="1"/>
  <c r="Q747" i="3"/>
  <c r="R747" i="3"/>
  <c r="S747" i="3"/>
  <c r="T747" i="3"/>
  <c r="BM747" i="3" s="1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L747" i="3"/>
  <c r="M748" i="3"/>
  <c r="N748" i="3"/>
  <c r="O748" i="3"/>
  <c r="P748" i="3"/>
  <c r="Q748" i="3"/>
  <c r="R748" i="3"/>
  <c r="BL748" i="3" s="1"/>
  <c r="S748" i="3"/>
  <c r="T748" i="3"/>
  <c r="U748" i="3"/>
  <c r="V748" i="3"/>
  <c r="BK748" i="3" s="1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BJ748" i="3"/>
  <c r="BN748" i="3"/>
  <c r="M749" i="3"/>
  <c r="N749" i="3"/>
  <c r="O749" i="3"/>
  <c r="P749" i="3"/>
  <c r="BN749" i="3" s="1"/>
  <c r="Q749" i="3"/>
  <c r="R749" i="3"/>
  <c r="S749" i="3"/>
  <c r="T749" i="3"/>
  <c r="BM749" i="3" s="1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L749" i="3"/>
  <c r="M750" i="3"/>
  <c r="N750" i="3"/>
  <c r="O750" i="3"/>
  <c r="P750" i="3"/>
  <c r="Q750" i="3"/>
  <c r="R750" i="3"/>
  <c r="BL750" i="3" s="1"/>
  <c r="S750" i="3"/>
  <c r="BM750" i="3" s="1"/>
  <c r="T750" i="3"/>
  <c r="U750" i="3"/>
  <c r="V750" i="3"/>
  <c r="BK750" i="3" s="1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N750" i="3"/>
  <c r="M751" i="3"/>
  <c r="N751" i="3"/>
  <c r="O751" i="3"/>
  <c r="P751" i="3"/>
  <c r="BN751" i="3" s="1"/>
  <c r="Q751" i="3"/>
  <c r="R751" i="3"/>
  <c r="S751" i="3"/>
  <c r="T751" i="3"/>
  <c r="BM751" i="3" s="1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L751" i="3"/>
  <c r="M752" i="3"/>
  <c r="N752" i="3"/>
  <c r="O752" i="3"/>
  <c r="P752" i="3"/>
  <c r="Q752" i="3"/>
  <c r="R752" i="3"/>
  <c r="BL752" i="3" s="1"/>
  <c r="S752" i="3"/>
  <c r="T752" i="3"/>
  <c r="U752" i="3"/>
  <c r="V752" i="3"/>
  <c r="BK752" i="3" s="1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N752" i="3"/>
  <c r="M753" i="3"/>
  <c r="N753" i="3"/>
  <c r="O753" i="3"/>
  <c r="P753" i="3"/>
  <c r="BN753" i="3" s="1"/>
  <c r="Q753" i="3"/>
  <c r="R753" i="3"/>
  <c r="S753" i="3"/>
  <c r="T753" i="3"/>
  <c r="BM753" i="3" s="1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L753" i="3"/>
  <c r="M754" i="3"/>
  <c r="N754" i="3"/>
  <c r="O754" i="3"/>
  <c r="P754" i="3"/>
  <c r="Q754" i="3"/>
  <c r="R754" i="3"/>
  <c r="BL754" i="3" s="1"/>
  <c r="S754" i="3"/>
  <c r="BM754" i="3" s="1"/>
  <c r="T754" i="3"/>
  <c r="U754" i="3"/>
  <c r="V754" i="3"/>
  <c r="BK754" i="3" s="1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N754" i="3"/>
  <c r="M755" i="3"/>
  <c r="BN755" i="3" s="1"/>
  <c r="N755" i="3"/>
  <c r="O755" i="3"/>
  <c r="P755" i="3"/>
  <c r="Q755" i="3"/>
  <c r="BJ755" i="3" s="1"/>
  <c r="R755" i="3"/>
  <c r="S755" i="3"/>
  <c r="T755" i="3"/>
  <c r="BM755" i="3" s="1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L755" i="3"/>
  <c r="M756" i="3"/>
  <c r="N756" i="3"/>
  <c r="O756" i="3"/>
  <c r="BL756" i="3" s="1"/>
  <c r="P756" i="3"/>
  <c r="Q756" i="3"/>
  <c r="R756" i="3"/>
  <c r="S756" i="3"/>
  <c r="BM756" i="3" s="1"/>
  <c r="T756" i="3"/>
  <c r="U756" i="3"/>
  <c r="V756" i="3"/>
  <c r="BK756" i="3" s="1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J756" i="3"/>
  <c r="BN756" i="3"/>
  <c r="M757" i="3"/>
  <c r="BN757" i="3" s="1"/>
  <c r="N757" i="3"/>
  <c r="O757" i="3"/>
  <c r="P757" i="3"/>
  <c r="Q757" i="3"/>
  <c r="BJ757" i="3" s="1"/>
  <c r="R757" i="3"/>
  <c r="S757" i="3"/>
  <c r="T757" i="3"/>
  <c r="BM757" i="3" s="1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L757" i="3"/>
  <c r="M758" i="3"/>
  <c r="N758" i="3"/>
  <c r="O758" i="3"/>
  <c r="BL758" i="3" s="1"/>
  <c r="P758" i="3"/>
  <c r="Q758" i="3"/>
  <c r="R758" i="3"/>
  <c r="S758" i="3"/>
  <c r="BM758" i="3" s="1"/>
  <c r="T758" i="3"/>
  <c r="U758" i="3"/>
  <c r="V758" i="3"/>
  <c r="BK758" i="3" s="1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J758" i="3"/>
  <c r="BN758" i="3"/>
  <c r="M759" i="3"/>
  <c r="BN759" i="3" s="1"/>
  <c r="N759" i="3"/>
  <c r="O759" i="3"/>
  <c r="P759" i="3"/>
  <c r="Q759" i="3"/>
  <c r="BJ759" i="3" s="1"/>
  <c r="R759" i="3"/>
  <c r="S759" i="3"/>
  <c r="T759" i="3"/>
  <c r="BM759" i="3" s="1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L759" i="3"/>
  <c r="M760" i="3"/>
  <c r="N760" i="3"/>
  <c r="O760" i="3"/>
  <c r="BL760" i="3" s="1"/>
  <c r="P760" i="3"/>
  <c r="Q760" i="3"/>
  <c r="R760" i="3"/>
  <c r="S760" i="3"/>
  <c r="BM760" i="3" s="1"/>
  <c r="T760" i="3"/>
  <c r="U760" i="3"/>
  <c r="V760" i="3"/>
  <c r="BK760" i="3" s="1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N760" i="3"/>
  <c r="M761" i="3"/>
  <c r="BN761" i="3" s="1"/>
  <c r="N761" i="3"/>
  <c r="O761" i="3"/>
  <c r="P761" i="3"/>
  <c r="Q761" i="3"/>
  <c r="BJ761" i="3" s="1"/>
  <c r="R761" i="3"/>
  <c r="S761" i="3"/>
  <c r="T761" i="3"/>
  <c r="BM761" i="3" s="1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L761" i="3"/>
  <c r="M762" i="3"/>
  <c r="N762" i="3"/>
  <c r="O762" i="3"/>
  <c r="BL762" i="3" s="1"/>
  <c r="P762" i="3"/>
  <c r="Q762" i="3"/>
  <c r="R762" i="3"/>
  <c r="S762" i="3"/>
  <c r="BM762" i="3" s="1"/>
  <c r="T762" i="3"/>
  <c r="U762" i="3"/>
  <c r="V762" i="3"/>
  <c r="BK762" i="3" s="1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N762" i="3"/>
  <c r="M763" i="3"/>
  <c r="BN763" i="3" s="1"/>
  <c r="N763" i="3"/>
  <c r="O763" i="3"/>
  <c r="P763" i="3"/>
  <c r="Q763" i="3"/>
  <c r="BJ763" i="3" s="1"/>
  <c r="R763" i="3"/>
  <c r="S763" i="3"/>
  <c r="T763" i="3"/>
  <c r="BM763" i="3" s="1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L763" i="3"/>
  <c r="M764" i="3"/>
  <c r="N764" i="3"/>
  <c r="O764" i="3"/>
  <c r="BL764" i="3" s="1"/>
  <c r="P764" i="3"/>
  <c r="Q764" i="3"/>
  <c r="R764" i="3"/>
  <c r="S764" i="3"/>
  <c r="BM764" i="3" s="1"/>
  <c r="T764" i="3"/>
  <c r="U764" i="3"/>
  <c r="V764" i="3"/>
  <c r="BK764" i="3" s="1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N764" i="3"/>
  <c r="M765" i="3"/>
  <c r="BN765" i="3" s="1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L765" i="3"/>
  <c r="BM765" i="3"/>
  <c r="M766" i="3"/>
  <c r="N766" i="3"/>
  <c r="O766" i="3"/>
  <c r="BL766" i="3" s="1"/>
  <c r="P766" i="3"/>
  <c r="Q766" i="3"/>
  <c r="R766" i="3"/>
  <c r="S766" i="3"/>
  <c r="BM766" i="3" s="1"/>
  <c r="T766" i="3"/>
  <c r="U766" i="3"/>
  <c r="V766" i="3"/>
  <c r="BK766" i="3" s="1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N766" i="3"/>
  <c r="M767" i="3"/>
  <c r="BN767" i="3" s="1"/>
  <c r="N767" i="3"/>
  <c r="O767" i="3"/>
  <c r="P767" i="3"/>
  <c r="Q767" i="3"/>
  <c r="BJ767" i="3" s="1"/>
  <c r="R767" i="3"/>
  <c r="S767" i="3"/>
  <c r="T767" i="3"/>
  <c r="BM767" i="3" s="1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L767" i="3"/>
  <c r="M768" i="3"/>
  <c r="N768" i="3"/>
  <c r="O768" i="3"/>
  <c r="BL768" i="3" s="1"/>
  <c r="P768" i="3"/>
  <c r="Q768" i="3"/>
  <c r="R768" i="3"/>
  <c r="S768" i="3"/>
  <c r="BM768" i="3" s="1"/>
  <c r="T768" i="3"/>
  <c r="U768" i="3"/>
  <c r="V768" i="3"/>
  <c r="BK768" i="3" s="1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N768" i="3"/>
  <c r="M769" i="3"/>
  <c r="BN769" i="3" s="1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L769" i="3"/>
  <c r="BM769" i="3"/>
  <c r="M770" i="3"/>
  <c r="N770" i="3"/>
  <c r="O770" i="3"/>
  <c r="BL770" i="3" s="1"/>
  <c r="P770" i="3"/>
  <c r="Q770" i="3"/>
  <c r="R770" i="3"/>
  <c r="S770" i="3"/>
  <c r="BM770" i="3" s="1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N770" i="3"/>
  <c r="M771" i="3"/>
  <c r="BN771" i="3" s="1"/>
  <c r="N771" i="3"/>
  <c r="O771" i="3"/>
  <c r="P771" i="3"/>
  <c r="Q771" i="3"/>
  <c r="BJ771" i="3" s="1"/>
  <c r="R771" i="3"/>
  <c r="S771" i="3"/>
  <c r="T771" i="3"/>
  <c r="BM771" i="3" s="1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L771" i="3" s="1"/>
  <c r="BI771" i="3"/>
  <c r="M772" i="3"/>
  <c r="N772" i="3"/>
  <c r="O772" i="3"/>
  <c r="BL772" i="3" s="1"/>
  <c r="P772" i="3"/>
  <c r="Q772" i="3"/>
  <c r="R772" i="3"/>
  <c r="S772" i="3"/>
  <c r="BM772" i="3" s="1"/>
  <c r="T772" i="3"/>
  <c r="U772" i="3"/>
  <c r="V772" i="3"/>
  <c r="BK772" i="3" s="1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N772" i="3"/>
  <c r="M773" i="3"/>
  <c r="BN773" i="3" s="1"/>
  <c r="N773" i="3"/>
  <c r="O773" i="3"/>
  <c r="P773" i="3"/>
  <c r="Q773" i="3"/>
  <c r="BJ773" i="3" s="1"/>
  <c r="R773" i="3"/>
  <c r="S773" i="3"/>
  <c r="T773" i="3"/>
  <c r="BM773" i="3" s="1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L773" i="3"/>
  <c r="M774" i="3"/>
  <c r="N774" i="3"/>
  <c r="O774" i="3"/>
  <c r="BL774" i="3" s="1"/>
  <c r="P774" i="3"/>
  <c r="Q774" i="3"/>
  <c r="R774" i="3"/>
  <c r="S774" i="3"/>
  <c r="BM774" i="3" s="1"/>
  <c r="T774" i="3"/>
  <c r="U774" i="3"/>
  <c r="V774" i="3"/>
  <c r="BK774" i="3" s="1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N774" i="3"/>
  <c r="E737" i="3"/>
  <c r="F737" i="3"/>
  <c r="G737" i="3"/>
  <c r="H737" i="3"/>
  <c r="I737" i="3"/>
  <c r="J737" i="3"/>
  <c r="K737" i="3"/>
  <c r="L737" i="3"/>
  <c r="E738" i="3"/>
  <c r="K738" i="3" s="1"/>
  <c r="F738" i="3"/>
  <c r="G738" i="3"/>
  <c r="H738" i="3"/>
  <c r="I738" i="3"/>
  <c r="J738" i="3"/>
  <c r="L738" i="3"/>
  <c r="E739" i="3"/>
  <c r="K739" i="3" s="1"/>
  <c r="F739" i="3"/>
  <c r="G739" i="3"/>
  <c r="H739" i="3"/>
  <c r="I739" i="3"/>
  <c r="J739" i="3"/>
  <c r="L739" i="3"/>
  <c r="E740" i="3"/>
  <c r="K740" i="3" s="1"/>
  <c r="F740" i="3"/>
  <c r="G740" i="3"/>
  <c r="H740" i="3"/>
  <c r="I740" i="3"/>
  <c r="J740" i="3"/>
  <c r="L740" i="3"/>
  <c r="E741" i="3"/>
  <c r="K741" i="3" s="1"/>
  <c r="F741" i="3"/>
  <c r="G741" i="3"/>
  <c r="H741" i="3"/>
  <c r="I741" i="3"/>
  <c r="J741" i="3"/>
  <c r="L741" i="3"/>
  <c r="E742" i="3"/>
  <c r="K742" i="3" s="1"/>
  <c r="F742" i="3"/>
  <c r="G742" i="3"/>
  <c r="H742" i="3"/>
  <c r="I742" i="3"/>
  <c r="J742" i="3"/>
  <c r="L742" i="3"/>
  <c r="E743" i="3"/>
  <c r="K743" i="3" s="1"/>
  <c r="F743" i="3"/>
  <c r="G743" i="3"/>
  <c r="H743" i="3"/>
  <c r="I743" i="3"/>
  <c r="J743" i="3"/>
  <c r="L743" i="3"/>
  <c r="E744" i="3"/>
  <c r="K744" i="3" s="1"/>
  <c r="F744" i="3"/>
  <c r="G744" i="3"/>
  <c r="H744" i="3"/>
  <c r="I744" i="3"/>
  <c r="J744" i="3"/>
  <c r="L744" i="3"/>
  <c r="E745" i="3"/>
  <c r="K745" i="3" s="1"/>
  <c r="F745" i="3"/>
  <c r="G745" i="3"/>
  <c r="H745" i="3"/>
  <c r="I745" i="3"/>
  <c r="J745" i="3"/>
  <c r="L745" i="3"/>
  <c r="E746" i="3"/>
  <c r="K746" i="3" s="1"/>
  <c r="F746" i="3"/>
  <c r="G746" i="3"/>
  <c r="H746" i="3"/>
  <c r="I746" i="3"/>
  <c r="J746" i="3"/>
  <c r="L746" i="3"/>
  <c r="E747" i="3"/>
  <c r="K747" i="3" s="1"/>
  <c r="F747" i="3"/>
  <c r="G747" i="3"/>
  <c r="H747" i="3"/>
  <c r="I747" i="3"/>
  <c r="J747" i="3"/>
  <c r="L747" i="3"/>
  <c r="E748" i="3"/>
  <c r="K748" i="3" s="1"/>
  <c r="F748" i="3"/>
  <c r="G748" i="3"/>
  <c r="H748" i="3"/>
  <c r="I748" i="3"/>
  <c r="J748" i="3"/>
  <c r="L748" i="3"/>
  <c r="E749" i="3"/>
  <c r="K749" i="3" s="1"/>
  <c r="F749" i="3"/>
  <c r="G749" i="3"/>
  <c r="H749" i="3"/>
  <c r="I749" i="3"/>
  <c r="J749" i="3"/>
  <c r="L749" i="3"/>
  <c r="E750" i="3"/>
  <c r="K750" i="3" s="1"/>
  <c r="F750" i="3"/>
  <c r="G750" i="3"/>
  <c r="H750" i="3"/>
  <c r="I750" i="3"/>
  <c r="J750" i="3"/>
  <c r="L750" i="3"/>
  <c r="E751" i="3"/>
  <c r="K751" i="3" s="1"/>
  <c r="F751" i="3"/>
  <c r="G751" i="3"/>
  <c r="H751" i="3"/>
  <c r="I751" i="3"/>
  <c r="J751" i="3"/>
  <c r="L751" i="3"/>
  <c r="E752" i="3"/>
  <c r="K752" i="3" s="1"/>
  <c r="F752" i="3"/>
  <c r="G752" i="3"/>
  <c r="H752" i="3"/>
  <c r="I752" i="3"/>
  <c r="J752" i="3"/>
  <c r="L752" i="3"/>
  <c r="E753" i="3"/>
  <c r="K753" i="3" s="1"/>
  <c r="F753" i="3"/>
  <c r="G753" i="3"/>
  <c r="H753" i="3"/>
  <c r="I753" i="3"/>
  <c r="J753" i="3"/>
  <c r="L753" i="3"/>
  <c r="E754" i="3"/>
  <c r="K754" i="3" s="1"/>
  <c r="F754" i="3"/>
  <c r="G754" i="3"/>
  <c r="H754" i="3"/>
  <c r="I754" i="3"/>
  <c r="J754" i="3"/>
  <c r="L754" i="3"/>
  <c r="E755" i="3"/>
  <c r="K755" i="3" s="1"/>
  <c r="F755" i="3"/>
  <c r="G755" i="3"/>
  <c r="H755" i="3"/>
  <c r="I755" i="3"/>
  <c r="J755" i="3"/>
  <c r="L755" i="3"/>
  <c r="E756" i="3"/>
  <c r="K756" i="3" s="1"/>
  <c r="F756" i="3"/>
  <c r="G756" i="3"/>
  <c r="H756" i="3"/>
  <c r="I756" i="3"/>
  <c r="J756" i="3"/>
  <c r="L756" i="3"/>
  <c r="E757" i="3"/>
  <c r="K757" i="3" s="1"/>
  <c r="F757" i="3"/>
  <c r="G757" i="3"/>
  <c r="H757" i="3"/>
  <c r="I757" i="3"/>
  <c r="J757" i="3"/>
  <c r="L757" i="3"/>
  <c r="E758" i="3"/>
  <c r="K758" i="3" s="1"/>
  <c r="F758" i="3"/>
  <c r="G758" i="3"/>
  <c r="H758" i="3"/>
  <c r="I758" i="3"/>
  <c r="J758" i="3"/>
  <c r="L758" i="3"/>
  <c r="E759" i="3"/>
  <c r="K759" i="3" s="1"/>
  <c r="F759" i="3"/>
  <c r="G759" i="3"/>
  <c r="H759" i="3"/>
  <c r="I759" i="3"/>
  <c r="J759" i="3"/>
  <c r="L759" i="3"/>
  <c r="E760" i="3"/>
  <c r="K760" i="3" s="1"/>
  <c r="F760" i="3"/>
  <c r="G760" i="3"/>
  <c r="H760" i="3"/>
  <c r="I760" i="3"/>
  <c r="J760" i="3"/>
  <c r="L760" i="3"/>
  <c r="E761" i="3"/>
  <c r="K761" i="3" s="1"/>
  <c r="F761" i="3"/>
  <c r="G761" i="3"/>
  <c r="H761" i="3"/>
  <c r="I761" i="3"/>
  <c r="J761" i="3"/>
  <c r="L761" i="3"/>
  <c r="E762" i="3"/>
  <c r="K762" i="3" s="1"/>
  <c r="F762" i="3"/>
  <c r="G762" i="3"/>
  <c r="H762" i="3"/>
  <c r="I762" i="3"/>
  <c r="J762" i="3"/>
  <c r="L762" i="3"/>
  <c r="E763" i="3"/>
  <c r="K763" i="3" s="1"/>
  <c r="F763" i="3"/>
  <c r="G763" i="3"/>
  <c r="H763" i="3"/>
  <c r="I763" i="3"/>
  <c r="J763" i="3"/>
  <c r="L763" i="3"/>
  <c r="E764" i="3"/>
  <c r="K764" i="3" s="1"/>
  <c r="F764" i="3"/>
  <c r="G764" i="3"/>
  <c r="H764" i="3"/>
  <c r="I764" i="3"/>
  <c r="J764" i="3"/>
  <c r="L764" i="3"/>
  <c r="E765" i="3"/>
  <c r="K765" i="3" s="1"/>
  <c r="F765" i="3"/>
  <c r="G765" i="3"/>
  <c r="H765" i="3"/>
  <c r="I765" i="3"/>
  <c r="J765" i="3"/>
  <c r="L765" i="3"/>
  <c r="E766" i="3"/>
  <c r="K766" i="3" s="1"/>
  <c r="F766" i="3"/>
  <c r="G766" i="3"/>
  <c r="H766" i="3"/>
  <c r="I766" i="3"/>
  <c r="J766" i="3"/>
  <c r="L766" i="3"/>
  <c r="E767" i="3"/>
  <c r="K767" i="3" s="1"/>
  <c r="F767" i="3"/>
  <c r="G767" i="3"/>
  <c r="H767" i="3"/>
  <c r="I767" i="3"/>
  <c r="J767" i="3"/>
  <c r="L767" i="3"/>
  <c r="E768" i="3"/>
  <c r="K768" i="3" s="1"/>
  <c r="F768" i="3"/>
  <c r="G768" i="3"/>
  <c r="H768" i="3"/>
  <c r="I768" i="3"/>
  <c r="J768" i="3"/>
  <c r="L768" i="3"/>
  <c r="E769" i="3"/>
  <c r="K769" i="3" s="1"/>
  <c r="F769" i="3"/>
  <c r="G769" i="3"/>
  <c r="H769" i="3"/>
  <c r="I769" i="3"/>
  <c r="J769" i="3"/>
  <c r="L769" i="3"/>
  <c r="E770" i="3"/>
  <c r="K770" i="3" s="1"/>
  <c r="F770" i="3"/>
  <c r="G770" i="3"/>
  <c r="H770" i="3"/>
  <c r="I770" i="3"/>
  <c r="J770" i="3"/>
  <c r="L770" i="3"/>
  <c r="E771" i="3"/>
  <c r="K771" i="3" s="1"/>
  <c r="F771" i="3"/>
  <c r="G771" i="3"/>
  <c r="H771" i="3"/>
  <c r="I771" i="3"/>
  <c r="J771" i="3"/>
  <c r="L771" i="3"/>
  <c r="E772" i="3"/>
  <c r="K772" i="3" s="1"/>
  <c r="F772" i="3"/>
  <c r="G772" i="3"/>
  <c r="H772" i="3"/>
  <c r="I772" i="3"/>
  <c r="J772" i="3"/>
  <c r="L772" i="3"/>
  <c r="E773" i="3"/>
  <c r="K773" i="3" s="1"/>
  <c r="F773" i="3"/>
  <c r="G773" i="3"/>
  <c r="H773" i="3"/>
  <c r="I773" i="3"/>
  <c r="J773" i="3"/>
  <c r="L773" i="3"/>
  <c r="E774" i="3"/>
  <c r="K774" i="3" s="1"/>
  <c r="F774" i="3"/>
  <c r="G774" i="3"/>
  <c r="H774" i="3"/>
  <c r="L774" i="3" s="1"/>
  <c r="I774" i="3"/>
  <c r="J774" i="3"/>
  <c r="BK773" i="3" l="1"/>
  <c r="BK771" i="3"/>
  <c r="BK769" i="3"/>
  <c r="BK767" i="3"/>
  <c r="BK765" i="3"/>
  <c r="BK763" i="3"/>
  <c r="BK761" i="3"/>
  <c r="BK759" i="3"/>
  <c r="BK757" i="3"/>
  <c r="BK755" i="3"/>
  <c r="BK753" i="3"/>
  <c r="BM752" i="3"/>
  <c r="BK751" i="3"/>
  <c r="BK749" i="3"/>
  <c r="BM748" i="3"/>
  <c r="BK747" i="3"/>
  <c r="BM746" i="3"/>
  <c r="BK745" i="3"/>
  <c r="BM744" i="3"/>
  <c r="BK743" i="3"/>
  <c r="BM742" i="3"/>
  <c r="BK741" i="3"/>
  <c r="BM740" i="3"/>
  <c r="BK739" i="3"/>
  <c r="BM738" i="3"/>
  <c r="BK737" i="3"/>
  <c r="BN744" i="3"/>
  <c r="BJ753" i="3"/>
  <c r="BJ751" i="3"/>
  <c r="BJ749" i="3"/>
  <c r="BJ747" i="3"/>
  <c r="BJ745" i="3"/>
  <c r="BJ743" i="3"/>
  <c r="BJ741" i="3"/>
  <c r="BJ739" i="3"/>
  <c r="BJ737" i="3"/>
  <c r="M546" i="3" l="1"/>
  <c r="N546" i="3"/>
  <c r="O546" i="3"/>
  <c r="P546" i="3"/>
  <c r="Q546" i="3"/>
  <c r="R546" i="3"/>
  <c r="BL546" i="3" s="1"/>
  <c r="S546" i="3"/>
  <c r="T546" i="3"/>
  <c r="U546" i="3"/>
  <c r="V546" i="3"/>
  <c r="BK546" i="3" s="1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M546" i="3" s="1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N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M547" i="3" s="1"/>
  <c r="BE547" i="3"/>
  <c r="BF547" i="3"/>
  <c r="BG547" i="3"/>
  <c r="BH547" i="3"/>
  <c r="BI547" i="3"/>
  <c r="BJ547" i="3"/>
  <c r="BK547" i="3"/>
  <c r="BL547" i="3"/>
  <c r="BN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M550" i="3"/>
  <c r="N550" i="3"/>
  <c r="O550" i="3"/>
  <c r="P550" i="3"/>
  <c r="BK550" i="3" s="1"/>
  <c r="Q550" i="3"/>
  <c r="R550" i="3"/>
  <c r="BL550" i="3" s="1"/>
  <c r="S550" i="3"/>
  <c r="T550" i="3"/>
  <c r="BM550" i="3" s="1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N550" i="3"/>
  <c r="M551" i="3"/>
  <c r="N551" i="3"/>
  <c r="O551" i="3"/>
  <c r="P551" i="3"/>
  <c r="BK551" i="3" s="1"/>
  <c r="Q551" i="3"/>
  <c r="R551" i="3"/>
  <c r="S551" i="3"/>
  <c r="T551" i="3"/>
  <c r="BM551" i="3" s="1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L551" i="3"/>
  <c r="M552" i="3"/>
  <c r="N552" i="3"/>
  <c r="O552" i="3"/>
  <c r="P552" i="3"/>
  <c r="BK552" i="3" s="1"/>
  <c r="Q552" i="3"/>
  <c r="R552" i="3"/>
  <c r="BL552" i="3" s="1"/>
  <c r="S552" i="3"/>
  <c r="T552" i="3"/>
  <c r="BM552" i="3" s="1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N552" i="3"/>
  <c r="M553" i="3"/>
  <c r="N553" i="3"/>
  <c r="O553" i="3"/>
  <c r="P553" i="3"/>
  <c r="BK553" i="3" s="1"/>
  <c r="Q553" i="3"/>
  <c r="R553" i="3"/>
  <c r="S553" i="3"/>
  <c r="T553" i="3"/>
  <c r="BM553" i="3" s="1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L553" i="3"/>
  <c r="M554" i="3"/>
  <c r="N554" i="3"/>
  <c r="O554" i="3"/>
  <c r="P554" i="3"/>
  <c r="BK554" i="3" s="1"/>
  <c r="Q554" i="3"/>
  <c r="R554" i="3"/>
  <c r="BL554" i="3" s="1"/>
  <c r="S554" i="3"/>
  <c r="T554" i="3"/>
  <c r="BM554" i="3" s="1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N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M556" i="3"/>
  <c r="N556" i="3"/>
  <c r="O556" i="3"/>
  <c r="P556" i="3"/>
  <c r="BK556" i="3" s="1"/>
  <c r="Q556" i="3"/>
  <c r="R556" i="3"/>
  <c r="BL556" i="3" s="1"/>
  <c r="S556" i="3"/>
  <c r="T556" i="3"/>
  <c r="BM556" i="3" s="1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N556" i="3"/>
  <c r="M557" i="3"/>
  <c r="N557" i="3"/>
  <c r="O557" i="3"/>
  <c r="P557" i="3"/>
  <c r="BK557" i="3" s="1"/>
  <c r="Q557" i="3"/>
  <c r="R557" i="3"/>
  <c r="S557" i="3"/>
  <c r="T557" i="3"/>
  <c r="BM557" i="3" s="1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L557" i="3"/>
  <c r="M558" i="3"/>
  <c r="N558" i="3"/>
  <c r="O558" i="3"/>
  <c r="P558" i="3"/>
  <c r="BK558" i="3" s="1"/>
  <c r="Q558" i="3"/>
  <c r="R558" i="3"/>
  <c r="BL558" i="3" s="1"/>
  <c r="S558" i="3"/>
  <c r="T558" i="3"/>
  <c r="BM558" i="3" s="1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N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M560" i="3"/>
  <c r="N560" i="3"/>
  <c r="O560" i="3"/>
  <c r="P560" i="3"/>
  <c r="BK560" i="3" s="1"/>
  <c r="Q560" i="3"/>
  <c r="R560" i="3"/>
  <c r="BL560" i="3" s="1"/>
  <c r="S560" i="3"/>
  <c r="T560" i="3"/>
  <c r="BM560" i="3" s="1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N560" i="3"/>
  <c r="M561" i="3"/>
  <c r="N561" i="3"/>
  <c r="O561" i="3"/>
  <c r="P561" i="3"/>
  <c r="BK561" i="3" s="1"/>
  <c r="Q561" i="3"/>
  <c r="R561" i="3"/>
  <c r="S561" i="3"/>
  <c r="T561" i="3"/>
  <c r="BM561" i="3" s="1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L561" i="3"/>
  <c r="M562" i="3"/>
  <c r="N562" i="3"/>
  <c r="O562" i="3"/>
  <c r="P562" i="3"/>
  <c r="BK562" i="3" s="1"/>
  <c r="Q562" i="3"/>
  <c r="R562" i="3"/>
  <c r="BL562" i="3" s="1"/>
  <c r="S562" i="3"/>
  <c r="T562" i="3"/>
  <c r="BM562" i="3" s="1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N562" i="3"/>
  <c r="M563" i="3"/>
  <c r="N563" i="3"/>
  <c r="O563" i="3"/>
  <c r="P563" i="3"/>
  <c r="BK563" i="3" s="1"/>
  <c r="Q563" i="3"/>
  <c r="R563" i="3"/>
  <c r="S563" i="3"/>
  <c r="T563" i="3"/>
  <c r="BM563" i="3" s="1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L563" i="3"/>
  <c r="M564" i="3"/>
  <c r="N564" i="3"/>
  <c r="O564" i="3"/>
  <c r="P564" i="3"/>
  <c r="BK564" i="3" s="1"/>
  <c r="Q564" i="3"/>
  <c r="R564" i="3"/>
  <c r="BL564" i="3" s="1"/>
  <c r="S564" i="3"/>
  <c r="T564" i="3"/>
  <c r="BM564" i="3" s="1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N564" i="3"/>
  <c r="M565" i="3"/>
  <c r="N565" i="3"/>
  <c r="O565" i="3"/>
  <c r="P565" i="3"/>
  <c r="BK565" i="3" s="1"/>
  <c r="Q565" i="3"/>
  <c r="R565" i="3"/>
  <c r="S565" i="3"/>
  <c r="T565" i="3"/>
  <c r="BM565" i="3" s="1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L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M567" i="3"/>
  <c r="N567" i="3"/>
  <c r="O567" i="3"/>
  <c r="P567" i="3"/>
  <c r="BK567" i="3" s="1"/>
  <c r="Q567" i="3"/>
  <c r="R567" i="3"/>
  <c r="S567" i="3"/>
  <c r="T567" i="3"/>
  <c r="BM567" i="3" s="1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L567" i="3"/>
  <c r="M568" i="3"/>
  <c r="N568" i="3"/>
  <c r="O568" i="3"/>
  <c r="P568" i="3"/>
  <c r="BK568" i="3" s="1"/>
  <c r="Q568" i="3"/>
  <c r="R568" i="3"/>
  <c r="BL568" i="3" s="1"/>
  <c r="S568" i="3"/>
  <c r="T568" i="3"/>
  <c r="BM568" i="3" s="1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N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M571" i="3"/>
  <c r="N571" i="3"/>
  <c r="O571" i="3"/>
  <c r="P571" i="3"/>
  <c r="BK571" i="3" s="1"/>
  <c r="Q571" i="3"/>
  <c r="R571" i="3"/>
  <c r="S571" i="3"/>
  <c r="T571" i="3"/>
  <c r="BM571" i="3" s="1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L571" i="3"/>
  <c r="M572" i="3"/>
  <c r="N572" i="3"/>
  <c r="O572" i="3"/>
  <c r="P572" i="3"/>
  <c r="BK572" i="3" s="1"/>
  <c r="Q572" i="3"/>
  <c r="R572" i="3"/>
  <c r="BL572" i="3" s="1"/>
  <c r="S572" i="3"/>
  <c r="T572" i="3"/>
  <c r="BM572" i="3" s="1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N572" i="3"/>
  <c r="M573" i="3"/>
  <c r="N573" i="3"/>
  <c r="O573" i="3"/>
  <c r="P573" i="3"/>
  <c r="BK573" i="3" s="1"/>
  <c r="Q573" i="3"/>
  <c r="R573" i="3"/>
  <c r="S573" i="3"/>
  <c r="T573" i="3"/>
  <c r="BM573" i="3" s="1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L573" i="3"/>
  <c r="M574" i="3"/>
  <c r="N574" i="3"/>
  <c r="O574" i="3"/>
  <c r="P574" i="3"/>
  <c r="BK574" i="3" s="1"/>
  <c r="Q574" i="3"/>
  <c r="R574" i="3"/>
  <c r="BL574" i="3" s="1"/>
  <c r="S574" i="3"/>
  <c r="T574" i="3"/>
  <c r="BM574" i="3" s="1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N574" i="3"/>
  <c r="M575" i="3"/>
  <c r="N575" i="3"/>
  <c r="O575" i="3"/>
  <c r="P575" i="3"/>
  <c r="BK575" i="3" s="1"/>
  <c r="Q575" i="3"/>
  <c r="R575" i="3"/>
  <c r="S575" i="3"/>
  <c r="T575" i="3"/>
  <c r="BM575" i="3" s="1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L575" i="3"/>
  <c r="M576" i="3"/>
  <c r="N576" i="3"/>
  <c r="O576" i="3"/>
  <c r="P576" i="3"/>
  <c r="BK576" i="3" s="1"/>
  <c r="Q576" i="3"/>
  <c r="R576" i="3"/>
  <c r="BL576" i="3" s="1"/>
  <c r="S576" i="3"/>
  <c r="T576" i="3"/>
  <c r="BM576" i="3" s="1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N576" i="3"/>
  <c r="M577" i="3"/>
  <c r="N577" i="3"/>
  <c r="O577" i="3"/>
  <c r="P577" i="3"/>
  <c r="BK577" i="3" s="1"/>
  <c r="Q577" i="3"/>
  <c r="R577" i="3"/>
  <c r="S577" i="3"/>
  <c r="T577" i="3"/>
  <c r="BM577" i="3" s="1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L577" i="3"/>
  <c r="M578" i="3"/>
  <c r="N578" i="3"/>
  <c r="O578" i="3"/>
  <c r="P578" i="3"/>
  <c r="BK578" i="3" s="1"/>
  <c r="Q578" i="3"/>
  <c r="R578" i="3"/>
  <c r="BL578" i="3" s="1"/>
  <c r="S578" i="3"/>
  <c r="T578" i="3"/>
  <c r="BM578" i="3" s="1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N578" i="3"/>
  <c r="M579" i="3"/>
  <c r="N579" i="3"/>
  <c r="O579" i="3"/>
  <c r="P579" i="3"/>
  <c r="BK579" i="3" s="1"/>
  <c r="Q579" i="3"/>
  <c r="R579" i="3"/>
  <c r="S579" i="3"/>
  <c r="T579" i="3"/>
  <c r="BM579" i="3" s="1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L579" i="3"/>
  <c r="M580" i="3"/>
  <c r="N580" i="3"/>
  <c r="O580" i="3"/>
  <c r="P580" i="3"/>
  <c r="BK580" i="3" s="1"/>
  <c r="Q580" i="3"/>
  <c r="R580" i="3"/>
  <c r="BL580" i="3" s="1"/>
  <c r="S580" i="3"/>
  <c r="T580" i="3"/>
  <c r="BM580" i="3" s="1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N580" i="3"/>
  <c r="M581" i="3"/>
  <c r="N581" i="3"/>
  <c r="O581" i="3"/>
  <c r="P581" i="3"/>
  <c r="BK581" i="3" s="1"/>
  <c r="Q581" i="3"/>
  <c r="R581" i="3"/>
  <c r="S581" i="3"/>
  <c r="T581" i="3"/>
  <c r="BM581" i="3" s="1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L581" i="3"/>
  <c r="M582" i="3"/>
  <c r="N582" i="3"/>
  <c r="O582" i="3"/>
  <c r="P582" i="3"/>
  <c r="BK582" i="3" s="1"/>
  <c r="Q582" i="3"/>
  <c r="R582" i="3"/>
  <c r="BL582" i="3" s="1"/>
  <c r="S582" i="3"/>
  <c r="T582" i="3"/>
  <c r="BM582" i="3" s="1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N582" i="3"/>
  <c r="M583" i="3"/>
  <c r="N583" i="3"/>
  <c r="O583" i="3"/>
  <c r="P583" i="3"/>
  <c r="BK583" i="3" s="1"/>
  <c r="Q583" i="3"/>
  <c r="R583" i="3"/>
  <c r="S583" i="3"/>
  <c r="T583" i="3"/>
  <c r="BM583" i="3" s="1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L583" i="3"/>
  <c r="M584" i="3"/>
  <c r="N584" i="3"/>
  <c r="O584" i="3"/>
  <c r="P584" i="3"/>
  <c r="BK584" i="3" s="1"/>
  <c r="Q584" i="3"/>
  <c r="R584" i="3"/>
  <c r="S584" i="3"/>
  <c r="T584" i="3"/>
  <c r="BM584" i="3" s="1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L584" i="3"/>
  <c r="BN584" i="3"/>
  <c r="M585" i="3"/>
  <c r="N585" i="3"/>
  <c r="O585" i="3"/>
  <c r="P585" i="3"/>
  <c r="BK585" i="3" s="1"/>
  <c r="Q585" i="3"/>
  <c r="R585" i="3"/>
  <c r="BL585" i="3" s="1"/>
  <c r="S585" i="3"/>
  <c r="T585" i="3"/>
  <c r="BM585" i="3" s="1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N585" i="3"/>
  <c r="M586" i="3"/>
  <c r="N586" i="3"/>
  <c r="O586" i="3"/>
  <c r="P586" i="3"/>
  <c r="BN586" i="3" s="1"/>
  <c r="Q586" i="3"/>
  <c r="R586" i="3"/>
  <c r="S586" i="3"/>
  <c r="T586" i="3"/>
  <c r="BM586" i="3" s="1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L586" i="3"/>
  <c r="M587" i="3"/>
  <c r="N587" i="3"/>
  <c r="O587" i="3"/>
  <c r="P587" i="3"/>
  <c r="BK587" i="3" s="1"/>
  <c r="Q587" i="3"/>
  <c r="R587" i="3"/>
  <c r="BL587" i="3" s="1"/>
  <c r="S587" i="3"/>
  <c r="T587" i="3"/>
  <c r="BM587" i="3" s="1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N587" i="3"/>
  <c r="M588" i="3"/>
  <c r="N588" i="3"/>
  <c r="O588" i="3"/>
  <c r="P588" i="3"/>
  <c r="BN588" i="3" s="1"/>
  <c r="Q588" i="3"/>
  <c r="R588" i="3"/>
  <c r="S588" i="3"/>
  <c r="T588" i="3"/>
  <c r="BJ588" i="3" s="1"/>
  <c r="U588" i="3"/>
  <c r="BL588" i="3" s="1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M588" i="3"/>
  <c r="M589" i="3"/>
  <c r="N589" i="3"/>
  <c r="O589" i="3"/>
  <c r="BL589" i="3" s="1"/>
  <c r="P589" i="3"/>
  <c r="Q589" i="3"/>
  <c r="R589" i="3"/>
  <c r="S589" i="3"/>
  <c r="BM589" i="3" s="1"/>
  <c r="T589" i="3"/>
  <c r="U589" i="3"/>
  <c r="V589" i="3"/>
  <c r="W589" i="3"/>
  <c r="BJ589" i="3" s="1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K589" i="3"/>
  <c r="M590" i="3"/>
  <c r="BN590" i="3" s="1"/>
  <c r="N590" i="3"/>
  <c r="O590" i="3"/>
  <c r="P590" i="3"/>
  <c r="Q590" i="3"/>
  <c r="BJ590" i="3" s="1"/>
  <c r="R590" i="3"/>
  <c r="S590" i="3"/>
  <c r="T590" i="3"/>
  <c r="U590" i="3"/>
  <c r="BL590" i="3" s="1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M590" i="3"/>
  <c r="M591" i="3"/>
  <c r="N591" i="3"/>
  <c r="O591" i="3"/>
  <c r="BL591" i="3" s="1"/>
  <c r="P591" i="3"/>
  <c r="Q591" i="3"/>
  <c r="R591" i="3"/>
  <c r="S591" i="3"/>
  <c r="BM591" i="3" s="1"/>
  <c r="T591" i="3"/>
  <c r="U591" i="3"/>
  <c r="V591" i="3"/>
  <c r="W591" i="3"/>
  <c r="BJ591" i="3" s="1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K591" i="3"/>
  <c r="M592" i="3"/>
  <c r="BN592" i="3" s="1"/>
  <c r="N592" i="3"/>
  <c r="O592" i="3"/>
  <c r="P592" i="3"/>
  <c r="Q592" i="3"/>
  <c r="BJ592" i="3" s="1"/>
  <c r="R592" i="3"/>
  <c r="S592" i="3"/>
  <c r="T592" i="3"/>
  <c r="U592" i="3"/>
  <c r="BL592" i="3" s="1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M592" i="3"/>
  <c r="M593" i="3"/>
  <c r="N593" i="3"/>
  <c r="O593" i="3"/>
  <c r="BL593" i="3" s="1"/>
  <c r="P593" i="3"/>
  <c r="Q593" i="3"/>
  <c r="R593" i="3"/>
  <c r="S593" i="3"/>
  <c r="BM593" i="3" s="1"/>
  <c r="T593" i="3"/>
  <c r="U593" i="3"/>
  <c r="V593" i="3"/>
  <c r="W593" i="3"/>
  <c r="BJ593" i="3" s="1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K593" i="3"/>
  <c r="M594" i="3"/>
  <c r="BN594" i="3" s="1"/>
  <c r="N594" i="3"/>
  <c r="O594" i="3"/>
  <c r="P594" i="3"/>
  <c r="Q594" i="3"/>
  <c r="BJ594" i="3" s="1"/>
  <c r="R594" i="3"/>
  <c r="S594" i="3"/>
  <c r="T594" i="3"/>
  <c r="U594" i="3"/>
  <c r="BL594" i="3" s="1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M594" i="3"/>
  <c r="M595" i="3"/>
  <c r="N595" i="3"/>
  <c r="O595" i="3"/>
  <c r="BL595" i="3" s="1"/>
  <c r="P595" i="3"/>
  <c r="Q595" i="3"/>
  <c r="R595" i="3"/>
  <c r="S595" i="3"/>
  <c r="BM595" i="3" s="1"/>
  <c r="T595" i="3"/>
  <c r="U595" i="3"/>
  <c r="V595" i="3"/>
  <c r="W595" i="3"/>
  <c r="BJ595" i="3" s="1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K595" i="3"/>
  <c r="M596" i="3"/>
  <c r="BN596" i="3" s="1"/>
  <c r="N596" i="3"/>
  <c r="O596" i="3"/>
  <c r="P596" i="3"/>
  <c r="Q596" i="3"/>
  <c r="BJ596" i="3" s="1"/>
  <c r="R596" i="3"/>
  <c r="S596" i="3"/>
  <c r="T596" i="3"/>
  <c r="U596" i="3"/>
  <c r="BL596" i="3" s="1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M596" i="3"/>
  <c r="M597" i="3"/>
  <c r="N597" i="3"/>
  <c r="O597" i="3"/>
  <c r="BL597" i="3" s="1"/>
  <c r="P597" i="3"/>
  <c r="Q597" i="3"/>
  <c r="R597" i="3"/>
  <c r="S597" i="3"/>
  <c r="BM597" i="3" s="1"/>
  <c r="T597" i="3"/>
  <c r="U597" i="3"/>
  <c r="V597" i="3"/>
  <c r="W597" i="3"/>
  <c r="BJ597" i="3" s="1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K597" i="3"/>
  <c r="M598" i="3"/>
  <c r="BN598" i="3" s="1"/>
  <c r="N598" i="3"/>
  <c r="O598" i="3"/>
  <c r="P598" i="3"/>
  <c r="Q598" i="3"/>
  <c r="BJ598" i="3" s="1"/>
  <c r="R598" i="3"/>
  <c r="S598" i="3"/>
  <c r="T598" i="3"/>
  <c r="U598" i="3"/>
  <c r="BL598" i="3" s="1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M598" i="3"/>
  <c r="M599" i="3"/>
  <c r="N599" i="3"/>
  <c r="O599" i="3"/>
  <c r="BL599" i="3" s="1"/>
  <c r="P599" i="3"/>
  <c r="Q599" i="3"/>
  <c r="R599" i="3"/>
  <c r="S599" i="3"/>
  <c r="BM599" i="3" s="1"/>
  <c r="T599" i="3"/>
  <c r="U599" i="3"/>
  <c r="V599" i="3"/>
  <c r="W599" i="3"/>
  <c r="BJ599" i="3" s="1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K599" i="3"/>
  <c r="M600" i="3"/>
  <c r="BN600" i="3" s="1"/>
  <c r="N600" i="3"/>
  <c r="O600" i="3"/>
  <c r="P600" i="3"/>
  <c r="Q600" i="3"/>
  <c r="BJ600" i="3" s="1"/>
  <c r="R600" i="3"/>
  <c r="S600" i="3"/>
  <c r="T600" i="3"/>
  <c r="U600" i="3"/>
  <c r="BL600" i="3" s="1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M600" i="3"/>
  <c r="M601" i="3"/>
  <c r="N601" i="3"/>
  <c r="O601" i="3"/>
  <c r="BL601" i="3" s="1"/>
  <c r="P601" i="3"/>
  <c r="Q601" i="3"/>
  <c r="R601" i="3"/>
  <c r="S601" i="3"/>
  <c r="BM601" i="3" s="1"/>
  <c r="T601" i="3"/>
  <c r="U601" i="3"/>
  <c r="V601" i="3"/>
  <c r="W601" i="3"/>
  <c r="BJ601" i="3" s="1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K601" i="3"/>
  <c r="M602" i="3"/>
  <c r="BN602" i="3" s="1"/>
  <c r="N602" i="3"/>
  <c r="O602" i="3"/>
  <c r="P602" i="3"/>
  <c r="Q602" i="3"/>
  <c r="BJ602" i="3" s="1"/>
  <c r="R602" i="3"/>
  <c r="S602" i="3"/>
  <c r="T602" i="3"/>
  <c r="U602" i="3"/>
  <c r="BL602" i="3" s="1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M602" i="3"/>
  <c r="M603" i="3"/>
  <c r="N603" i="3"/>
  <c r="O603" i="3"/>
  <c r="BL603" i="3" s="1"/>
  <c r="P603" i="3"/>
  <c r="Q603" i="3"/>
  <c r="R603" i="3"/>
  <c r="S603" i="3"/>
  <c r="BM603" i="3" s="1"/>
  <c r="T603" i="3"/>
  <c r="U603" i="3"/>
  <c r="V603" i="3"/>
  <c r="W603" i="3"/>
  <c r="BJ603" i="3" s="1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K603" i="3"/>
  <c r="M604" i="3"/>
  <c r="BN604" i="3" s="1"/>
  <c r="N604" i="3"/>
  <c r="O604" i="3"/>
  <c r="P604" i="3"/>
  <c r="Q604" i="3"/>
  <c r="BJ604" i="3" s="1"/>
  <c r="R604" i="3"/>
  <c r="S604" i="3"/>
  <c r="T604" i="3"/>
  <c r="U604" i="3"/>
  <c r="BL604" i="3" s="1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M604" i="3"/>
  <c r="M605" i="3"/>
  <c r="N605" i="3"/>
  <c r="O605" i="3"/>
  <c r="BL605" i="3" s="1"/>
  <c r="P605" i="3"/>
  <c r="Q605" i="3"/>
  <c r="R605" i="3"/>
  <c r="S605" i="3"/>
  <c r="BM605" i="3" s="1"/>
  <c r="T605" i="3"/>
  <c r="U605" i="3"/>
  <c r="V605" i="3"/>
  <c r="W605" i="3"/>
  <c r="BJ605" i="3" s="1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K605" i="3"/>
  <c r="M606" i="3"/>
  <c r="BN606" i="3" s="1"/>
  <c r="N606" i="3"/>
  <c r="O606" i="3"/>
  <c r="P606" i="3"/>
  <c r="Q606" i="3"/>
  <c r="BJ606" i="3" s="1"/>
  <c r="R606" i="3"/>
  <c r="S606" i="3"/>
  <c r="T606" i="3"/>
  <c r="U606" i="3"/>
  <c r="BL606" i="3" s="1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M606" i="3"/>
  <c r="M607" i="3"/>
  <c r="N607" i="3"/>
  <c r="O607" i="3"/>
  <c r="BL607" i="3" s="1"/>
  <c r="P607" i="3"/>
  <c r="Q607" i="3"/>
  <c r="R607" i="3"/>
  <c r="S607" i="3"/>
  <c r="BM607" i="3" s="1"/>
  <c r="T607" i="3"/>
  <c r="U607" i="3"/>
  <c r="V607" i="3"/>
  <c r="W607" i="3"/>
  <c r="BJ607" i="3" s="1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K607" i="3"/>
  <c r="M608" i="3"/>
  <c r="BN608" i="3" s="1"/>
  <c r="N608" i="3"/>
  <c r="O608" i="3"/>
  <c r="P608" i="3"/>
  <c r="Q608" i="3"/>
  <c r="BJ608" i="3" s="1"/>
  <c r="R608" i="3"/>
  <c r="S608" i="3"/>
  <c r="T608" i="3"/>
  <c r="U608" i="3"/>
  <c r="BL608" i="3" s="1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M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K609" i="3"/>
  <c r="M610" i="3"/>
  <c r="N610" i="3"/>
  <c r="O610" i="3"/>
  <c r="P610" i="3"/>
  <c r="Q610" i="3"/>
  <c r="R610" i="3"/>
  <c r="S610" i="3"/>
  <c r="T610" i="3"/>
  <c r="U610" i="3"/>
  <c r="BM610" i="3" s="1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M612" i="3"/>
  <c r="N612" i="3"/>
  <c r="O612" i="3"/>
  <c r="P612" i="3"/>
  <c r="Q612" i="3"/>
  <c r="R612" i="3"/>
  <c r="S612" i="3"/>
  <c r="T612" i="3"/>
  <c r="U612" i="3"/>
  <c r="BM612" i="3" s="1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M614" i="3"/>
  <c r="N614" i="3"/>
  <c r="O614" i="3"/>
  <c r="P614" i="3"/>
  <c r="Q614" i="3"/>
  <c r="R614" i="3"/>
  <c r="S614" i="3"/>
  <c r="T614" i="3"/>
  <c r="U614" i="3"/>
  <c r="BM614" i="3" s="1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M615" i="3"/>
  <c r="N615" i="3"/>
  <c r="O615" i="3"/>
  <c r="BN615" i="3" s="1"/>
  <c r="P615" i="3"/>
  <c r="Q615" i="3"/>
  <c r="R615" i="3"/>
  <c r="S615" i="3"/>
  <c r="BK615" i="3" s="1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M615" i="3"/>
  <c r="M616" i="3"/>
  <c r="N616" i="3"/>
  <c r="O616" i="3"/>
  <c r="P616" i="3"/>
  <c r="BK616" i="3" s="1"/>
  <c r="Q616" i="3"/>
  <c r="R616" i="3"/>
  <c r="S616" i="3"/>
  <c r="BM616" i="3" s="1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L616" i="3"/>
  <c r="M617" i="3"/>
  <c r="N617" i="3"/>
  <c r="O617" i="3"/>
  <c r="BN617" i="3" s="1"/>
  <c r="P617" i="3"/>
  <c r="Q617" i="3"/>
  <c r="R617" i="3"/>
  <c r="S617" i="3"/>
  <c r="BM617" i="3" s="1"/>
  <c r="T617" i="3"/>
  <c r="BJ617" i="3" s="1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K617" i="3"/>
  <c r="M618" i="3"/>
  <c r="BK618" i="3" s="1"/>
  <c r="N618" i="3"/>
  <c r="O618" i="3"/>
  <c r="P618" i="3"/>
  <c r="Q618" i="3"/>
  <c r="BJ618" i="3" s="1"/>
  <c r="R618" i="3"/>
  <c r="BL618" i="3" s="1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M618" i="3"/>
  <c r="M619" i="3"/>
  <c r="N619" i="3"/>
  <c r="O619" i="3"/>
  <c r="BN619" i="3" s="1"/>
  <c r="P619" i="3"/>
  <c r="Q619" i="3"/>
  <c r="R619" i="3"/>
  <c r="S619" i="3"/>
  <c r="BM619" i="3" s="1"/>
  <c r="T619" i="3"/>
  <c r="BJ619" i="3" s="1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K619" i="3"/>
  <c r="M620" i="3"/>
  <c r="BK620" i="3" s="1"/>
  <c r="N620" i="3"/>
  <c r="O620" i="3"/>
  <c r="P620" i="3"/>
  <c r="Q620" i="3"/>
  <c r="BJ620" i="3" s="1"/>
  <c r="R620" i="3"/>
  <c r="BL620" i="3" s="1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M620" i="3"/>
  <c r="M621" i="3"/>
  <c r="N621" i="3"/>
  <c r="O621" i="3"/>
  <c r="BN621" i="3" s="1"/>
  <c r="P621" i="3"/>
  <c r="Q621" i="3"/>
  <c r="R621" i="3"/>
  <c r="S621" i="3"/>
  <c r="BM621" i="3" s="1"/>
  <c r="T621" i="3"/>
  <c r="BJ621" i="3" s="1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K621" i="3"/>
  <c r="M622" i="3"/>
  <c r="BK622" i="3" s="1"/>
  <c r="N622" i="3"/>
  <c r="O622" i="3"/>
  <c r="P622" i="3"/>
  <c r="Q622" i="3"/>
  <c r="BJ622" i="3" s="1"/>
  <c r="R622" i="3"/>
  <c r="BL622" i="3" s="1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M622" i="3"/>
  <c r="M623" i="3"/>
  <c r="N623" i="3"/>
  <c r="O623" i="3"/>
  <c r="BN623" i="3" s="1"/>
  <c r="P623" i="3"/>
  <c r="Q623" i="3"/>
  <c r="R623" i="3"/>
  <c r="S623" i="3"/>
  <c r="BM623" i="3" s="1"/>
  <c r="T623" i="3"/>
  <c r="BJ623" i="3" s="1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K623" i="3"/>
  <c r="M624" i="3"/>
  <c r="BK624" i="3" s="1"/>
  <c r="N624" i="3"/>
  <c r="O624" i="3"/>
  <c r="P624" i="3"/>
  <c r="Q624" i="3"/>
  <c r="BJ624" i="3" s="1"/>
  <c r="R624" i="3"/>
  <c r="BL624" i="3" s="1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M624" i="3"/>
  <c r="M625" i="3"/>
  <c r="N625" i="3"/>
  <c r="O625" i="3"/>
  <c r="BN625" i="3" s="1"/>
  <c r="P625" i="3"/>
  <c r="Q625" i="3"/>
  <c r="R625" i="3"/>
  <c r="S625" i="3"/>
  <c r="BM625" i="3" s="1"/>
  <c r="T625" i="3"/>
  <c r="U625" i="3"/>
  <c r="V625" i="3"/>
  <c r="W625" i="3"/>
  <c r="BJ625" i="3" s="1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K625" i="3"/>
  <c r="M626" i="3"/>
  <c r="BK626" i="3" s="1"/>
  <c r="N626" i="3"/>
  <c r="O626" i="3"/>
  <c r="P626" i="3"/>
  <c r="Q626" i="3"/>
  <c r="BJ626" i="3" s="1"/>
  <c r="R626" i="3"/>
  <c r="S626" i="3"/>
  <c r="T626" i="3"/>
  <c r="U626" i="3"/>
  <c r="BL626" i="3" s="1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M626" i="3"/>
  <c r="M627" i="3"/>
  <c r="N627" i="3"/>
  <c r="O627" i="3"/>
  <c r="BN627" i="3" s="1"/>
  <c r="P627" i="3"/>
  <c r="Q627" i="3"/>
  <c r="R627" i="3"/>
  <c r="S627" i="3"/>
  <c r="BM627" i="3" s="1"/>
  <c r="T627" i="3"/>
  <c r="U627" i="3"/>
  <c r="V627" i="3"/>
  <c r="W627" i="3"/>
  <c r="BJ627" i="3" s="1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K627" i="3"/>
  <c r="M628" i="3"/>
  <c r="BK628" i="3" s="1"/>
  <c r="N628" i="3"/>
  <c r="O628" i="3"/>
  <c r="P628" i="3"/>
  <c r="Q628" i="3"/>
  <c r="BJ628" i="3" s="1"/>
  <c r="R628" i="3"/>
  <c r="S628" i="3"/>
  <c r="T628" i="3"/>
  <c r="U628" i="3"/>
  <c r="BL628" i="3" s="1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M628" i="3"/>
  <c r="M629" i="3"/>
  <c r="N629" i="3"/>
  <c r="O629" i="3"/>
  <c r="BN629" i="3" s="1"/>
  <c r="P629" i="3"/>
  <c r="Q629" i="3"/>
  <c r="R629" i="3"/>
  <c r="S629" i="3"/>
  <c r="BM629" i="3" s="1"/>
  <c r="T629" i="3"/>
  <c r="U629" i="3"/>
  <c r="V629" i="3"/>
  <c r="W629" i="3"/>
  <c r="BJ629" i="3" s="1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K629" i="3"/>
  <c r="M630" i="3"/>
  <c r="BK630" i="3" s="1"/>
  <c r="N630" i="3"/>
  <c r="O630" i="3"/>
  <c r="P630" i="3"/>
  <c r="Q630" i="3"/>
  <c r="BJ630" i="3" s="1"/>
  <c r="R630" i="3"/>
  <c r="S630" i="3"/>
  <c r="T630" i="3"/>
  <c r="U630" i="3"/>
  <c r="BL630" i="3" s="1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M630" i="3"/>
  <c r="M631" i="3"/>
  <c r="N631" i="3"/>
  <c r="O631" i="3"/>
  <c r="BN631" i="3" s="1"/>
  <c r="P631" i="3"/>
  <c r="Q631" i="3"/>
  <c r="R631" i="3"/>
  <c r="S631" i="3"/>
  <c r="BM631" i="3" s="1"/>
  <c r="T631" i="3"/>
  <c r="U631" i="3"/>
  <c r="V631" i="3"/>
  <c r="W631" i="3"/>
  <c r="BJ631" i="3" s="1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K631" i="3"/>
  <c r="M632" i="3"/>
  <c r="BK632" i="3" s="1"/>
  <c r="N632" i="3"/>
  <c r="O632" i="3"/>
  <c r="P632" i="3"/>
  <c r="Q632" i="3"/>
  <c r="BJ632" i="3" s="1"/>
  <c r="R632" i="3"/>
  <c r="S632" i="3"/>
  <c r="T632" i="3"/>
  <c r="U632" i="3"/>
  <c r="BL632" i="3" s="1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M632" i="3"/>
  <c r="M633" i="3"/>
  <c r="N633" i="3"/>
  <c r="O633" i="3"/>
  <c r="BN633" i="3" s="1"/>
  <c r="P633" i="3"/>
  <c r="Q633" i="3"/>
  <c r="R633" i="3"/>
  <c r="S633" i="3"/>
  <c r="BM633" i="3" s="1"/>
  <c r="T633" i="3"/>
  <c r="U633" i="3"/>
  <c r="V633" i="3"/>
  <c r="W633" i="3"/>
  <c r="BJ633" i="3" s="1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K633" i="3"/>
  <c r="M634" i="3"/>
  <c r="BK634" i="3" s="1"/>
  <c r="N634" i="3"/>
  <c r="O634" i="3"/>
  <c r="P634" i="3"/>
  <c r="Q634" i="3"/>
  <c r="BJ634" i="3" s="1"/>
  <c r="R634" i="3"/>
  <c r="S634" i="3"/>
  <c r="T634" i="3"/>
  <c r="U634" i="3"/>
  <c r="BL634" i="3" s="1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M634" i="3"/>
  <c r="M635" i="3"/>
  <c r="N635" i="3"/>
  <c r="O635" i="3"/>
  <c r="BN635" i="3" s="1"/>
  <c r="P635" i="3"/>
  <c r="Q635" i="3"/>
  <c r="R635" i="3"/>
  <c r="S635" i="3"/>
  <c r="BM635" i="3" s="1"/>
  <c r="T635" i="3"/>
  <c r="U635" i="3"/>
  <c r="V635" i="3"/>
  <c r="W635" i="3"/>
  <c r="BJ635" i="3" s="1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K635" i="3"/>
  <c r="M636" i="3"/>
  <c r="BK636" i="3" s="1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L636" i="3"/>
  <c r="BM636" i="3"/>
  <c r="M637" i="3"/>
  <c r="N637" i="3"/>
  <c r="O637" i="3"/>
  <c r="BN637" i="3" s="1"/>
  <c r="P637" i="3"/>
  <c r="Q637" i="3"/>
  <c r="R637" i="3"/>
  <c r="S637" i="3"/>
  <c r="BM637" i="3" s="1"/>
  <c r="T637" i="3"/>
  <c r="U637" i="3"/>
  <c r="V637" i="3"/>
  <c r="W637" i="3"/>
  <c r="BJ637" i="3" s="1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K637" i="3"/>
  <c r="M638" i="3"/>
  <c r="BK638" i="3" s="1"/>
  <c r="N638" i="3"/>
  <c r="O638" i="3"/>
  <c r="P638" i="3"/>
  <c r="Q638" i="3"/>
  <c r="BJ638" i="3" s="1"/>
  <c r="R638" i="3"/>
  <c r="S638" i="3"/>
  <c r="T638" i="3"/>
  <c r="U638" i="3"/>
  <c r="BL638" i="3" s="1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M638" i="3"/>
  <c r="M639" i="3"/>
  <c r="N639" i="3"/>
  <c r="O639" i="3"/>
  <c r="BN639" i="3" s="1"/>
  <c r="P639" i="3"/>
  <c r="Q639" i="3"/>
  <c r="R639" i="3"/>
  <c r="S639" i="3"/>
  <c r="BM639" i="3" s="1"/>
  <c r="T639" i="3"/>
  <c r="U639" i="3"/>
  <c r="V639" i="3"/>
  <c r="W639" i="3"/>
  <c r="BJ639" i="3" s="1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K639" i="3"/>
  <c r="M640" i="3"/>
  <c r="BK640" i="3" s="1"/>
  <c r="N640" i="3"/>
  <c r="O640" i="3"/>
  <c r="P640" i="3"/>
  <c r="Q640" i="3"/>
  <c r="BJ640" i="3" s="1"/>
  <c r="R640" i="3"/>
  <c r="S640" i="3"/>
  <c r="T640" i="3"/>
  <c r="U640" i="3"/>
  <c r="BL640" i="3" s="1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M640" i="3"/>
  <c r="M641" i="3"/>
  <c r="N641" i="3"/>
  <c r="O641" i="3"/>
  <c r="BL641" i="3" s="1"/>
  <c r="P641" i="3"/>
  <c r="Q641" i="3"/>
  <c r="R641" i="3"/>
  <c r="S641" i="3"/>
  <c r="BM641" i="3" s="1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N641" i="3"/>
  <c r="M642" i="3"/>
  <c r="BK642" i="3" s="1"/>
  <c r="N642" i="3"/>
  <c r="O642" i="3"/>
  <c r="P642" i="3"/>
  <c r="Q642" i="3"/>
  <c r="BJ642" i="3" s="1"/>
  <c r="R642" i="3"/>
  <c r="S642" i="3"/>
  <c r="T642" i="3"/>
  <c r="U642" i="3"/>
  <c r="BL642" i="3" s="1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M642" i="3"/>
  <c r="M643" i="3"/>
  <c r="N643" i="3"/>
  <c r="O643" i="3"/>
  <c r="BN643" i="3" s="1"/>
  <c r="P643" i="3"/>
  <c r="Q643" i="3"/>
  <c r="R643" i="3"/>
  <c r="S643" i="3"/>
  <c r="BM643" i="3" s="1"/>
  <c r="T643" i="3"/>
  <c r="U643" i="3"/>
  <c r="V643" i="3"/>
  <c r="W643" i="3"/>
  <c r="BJ643" i="3" s="1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K643" i="3"/>
  <c r="M644" i="3"/>
  <c r="BK644" i="3" s="1"/>
  <c r="N644" i="3"/>
  <c r="O644" i="3"/>
  <c r="P644" i="3"/>
  <c r="Q644" i="3"/>
  <c r="BJ644" i="3" s="1"/>
  <c r="R644" i="3"/>
  <c r="S644" i="3"/>
  <c r="T644" i="3"/>
  <c r="U644" i="3"/>
  <c r="BL644" i="3" s="1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M644" i="3"/>
  <c r="M645" i="3"/>
  <c r="N645" i="3"/>
  <c r="O645" i="3"/>
  <c r="BN645" i="3" s="1"/>
  <c r="P645" i="3"/>
  <c r="Q645" i="3"/>
  <c r="R645" i="3"/>
  <c r="S645" i="3"/>
  <c r="BM645" i="3" s="1"/>
  <c r="T645" i="3"/>
  <c r="U645" i="3"/>
  <c r="V645" i="3"/>
  <c r="W645" i="3"/>
  <c r="BJ645" i="3" s="1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K645" i="3"/>
  <c r="M646" i="3"/>
  <c r="BK646" i="3" s="1"/>
  <c r="N646" i="3"/>
  <c r="O646" i="3"/>
  <c r="P646" i="3"/>
  <c r="Q646" i="3"/>
  <c r="BJ646" i="3" s="1"/>
  <c r="R646" i="3"/>
  <c r="S646" i="3"/>
  <c r="T646" i="3"/>
  <c r="U646" i="3"/>
  <c r="BL646" i="3" s="1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M646" i="3"/>
  <c r="M647" i="3"/>
  <c r="N647" i="3"/>
  <c r="O647" i="3"/>
  <c r="BN647" i="3" s="1"/>
  <c r="P647" i="3"/>
  <c r="Q647" i="3"/>
  <c r="R647" i="3"/>
  <c r="S647" i="3"/>
  <c r="BM647" i="3" s="1"/>
  <c r="T647" i="3"/>
  <c r="U647" i="3"/>
  <c r="V647" i="3"/>
  <c r="W647" i="3"/>
  <c r="BJ647" i="3" s="1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K647" i="3"/>
  <c r="M648" i="3"/>
  <c r="BK648" i="3" s="1"/>
  <c r="N648" i="3"/>
  <c r="O648" i="3"/>
  <c r="P648" i="3"/>
  <c r="Q648" i="3"/>
  <c r="BJ648" i="3" s="1"/>
  <c r="R648" i="3"/>
  <c r="S648" i="3"/>
  <c r="T648" i="3"/>
  <c r="U648" i="3"/>
  <c r="BL648" i="3" s="1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M648" i="3"/>
  <c r="M649" i="3"/>
  <c r="N649" i="3"/>
  <c r="O649" i="3"/>
  <c r="BL649" i="3" s="1"/>
  <c r="P649" i="3"/>
  <c r="Q649" i="3"/>
  <c r="R649" i="3"/>
  <c r="S649" i="3"/>
  <c r="BM649" i="3" s="1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N649" i="3"/>
  <c r="M650" i="3"/>
  <c r="BK650" i="3" s="1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L650" i="3"/>
  <c r="BM650" i="3"/>
  <c r="M651" i="3"/>
  <c r="N651" i="3"/>
  <c r="O651" i="3"/>
  <c r="BL651" i="3" s="1"/>
  <c r="P651" i="3"/>
  <c r="Q651" i="3"/>
  <c r="R651" i="3"/>
  <c r="S651" i="3"/>
  <c r="BM651" i="3" s="1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N651" i="3"/>
  <c r="M652" i="3"/>
  <c r="BK652" i="3" s="1"/>
  <c r="N652" i="3"/>
  <c r="O652" i="3"/>
  <c r="P652" i="3"/>
  <c r="Q652" i="3"/>
  <c r="BJ652" i="3" s="1"/>
  <c r="R652" i="3"/>
  <c r="S652" i="3"/>
  <c r="T652" i="3"/>
  <c r="U652" i="3"/>
  <c r="BL652" i="3" s="1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M652" i="3"/>
  <c r="M653" i="3"/>
  <c r="N653" i="3"/>
  <c r="O653" i="3"/>
  <c r="BN653" i="3" s="1"/>
  <c r="P653" i="3"/>
  <c r="Q653" i="3"/>
  <c r="R653" i="3"/>
  <c r="S653" i="3"/>
  <c r="BM653" i="3" s="1"/>
  <c r="T653" i="3"/>
  <c r="U653" i="3"/>
  <c r="V653" i="3"/>
  <c r="W653" i="3"/>
  <c r="BJ653" i="3" s="1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K653" i="3"/>
  <c r="BL653" i="3"/>
  <c r="M654" i="3"/>
  <c r="BK654" i="3" s="1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L654" i="3"/>
  <c r="BM654" i="3"/>
  <c r="BN654" i="3"/>
  <c r="M655" i="3"/>
  <c r="N655" i="3"/>
  <c r="O655" i="3"/>
  <c r="P655" i="3"/>
  <c r="Q655" i="3"/>
  <c r="R655" i="3"/>
  <c r="S655" i="3"/>
  <c r="BM655" i="3" s="1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N655" i="3"/>
  <c r="M656" i="3"/>
  <c r="BK656" i="3" s="1"/>
  <c r="N656" i="3"/>
  <c r="O656" i="3"/>
  <c r="P656" i="3"/>
  <c r="Q656" i="3"/>
  <c r="R656" i="3"/>
  <c r="BL656" i="3" s="1"/>
  <c r="S656" i="3"/>
  <c r="T656" i="3"/>
  <c r="U656" i="3"/>
  <c r="V656" i="3"/>
  <c r="BM656" i="3" s="1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N656" i="3"/>
  <c r="M657" i="3"/>
  <c r="N657" i="3"/>
  <c r="O657" i="3"/>
  <c r="BN657" i="3" s="1"/>
  <c r="P657" i="3"/>
  <c r="BK657" i="3" s="1"/>
  <c r="Q657" i="3"/>
  <c r="R657" i="3"/>
  <c r="S657" i="3"/>
  <c r="BM657" i="3" s="1"/>
  <c r="T657" i="3"/>
  <c r="BJ657" i="3" s="1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L657" i="3"/>
  <c r="M658" i="3"/>
  <c r="BK658" i="3" s="1"/>
  <c r="N658" i="3"/>
  <c r="O658" i="3"/>
  <c r="P658" i="3"/>
  <c r="Q658" i="3"/>
  <c r="R658" i="3"/>
  <c r="BL658" i="3" s="1"/>
  <c r="S658" i="3"/>
  <c r="T658" i="3"/>
  <c r="U658" i="3"/>
  <c r="V658" i="3"/>
  <c r="BM658" i="3" s="1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N658" i="3"/>
  <c r="M659" i="3"/>
  <c r="N659" i="3"/>
  <c r="O659" i="3"/>
  <c r="BN659" i="3" s="1"/>
  <c r="P659" i="3"/>
  <c r="BK659" i="3" s="1"/>
  <c r="Q659" i="3"/>
  <c r="R659" i="3"/>
  <c r="S659" i="3"/>
  <c r="BM659" i="3" s="1"/>
  <c r="T659" i="3"/>
  <c r="BJ659" i="3" s="1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L659" i="3"/>
  <c r="M660" i="3"/>
  <c r="BK660" i="3" s="1"/>
  <c r="N660" i="3"/>
  <c r="O660" i="3"/>
  <c r="P660" i="3"/>
  <c r="Q660" i="3"/>
  <c r="R660" i="3"/>
  <c r="BL660" i="3" s="1"/>
  <c r="S660" i="3"/>
  <c r="T660" i="3"/>
  <c r="U660" i="3"/>
  <c r="V660" i="3"/>
  <c r="BM660" i="3" s="1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N660" i="3"/>
  <c r="M661" i="3"/>
  <c r="N661" i="3"/>
  <c r="O661" i="3"/>
  <c r="BN661" i="3" s="1"/>
  <c r="P661" i="3"/>
  <c r="BK661" i="3" s="1"/>
  <c r="Q661" i="3"/>
  <c r="R661" i="3"/>
  <c r="S661" i="3"/>
  <c r="BM661" i="3" s="1"/>
  <c r="T661" i="3"/>
  <c r="BJ661" i="3" s="1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L661" i="3"/>
  <c r="M662" i="3"/>
  <c r="BK662" i="3" s="1"/>
  <c r="N662" i="3"/>
  <c r="O662" i="3"/>
  <c r="P662" i="3"/>
  <c r="Q662" i="3"/>
  <c r="R662" i="3"/>
  <c r="BL662" i="3" s="1"/>
  <c r="S662" i="3"/>
  <c r="T662" i="3"/>
  <c r="U662" i="3"/>
  <c r="V662" i="3"/>
  <c r="BM662" i="3" s="1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N662" i="3"/>
  <c r="M663" i="3"/>
  <c r="N663" i="3"/>
  <c r="O663" i="3"/>
  <c r="BN663" i="3" s="1"/>
  <c r="P663" i="3"/>
  <c r="BK663" i="3" s="1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BL663" i="3" s="1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M664" i="3"/>
  <c r="N664" i="3"/>
  <c r="BN664" i="3" s="1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M665" i="3"/>
  <c r="N665" i="3"/>
  <c r="O665" i="3"/>
  <c r="BN665" i="3" s="1"/>
  <c r="P665" i="3"/>
  <c r="BK665" i="3" s="1"/>
  <c r="Q665" i="3"/>
  <c r="R665" i="3"/>
  <c r="S665" i="3"/>
  <c r="BM665" i="3" s="1"/>
  <c r="T665" i="3"/>
  <c r="U665" i="3"/>
  <c r="V665" i="3"/>
  <c r="W665" i="3"/>
  <c r="X665" i="3"/>
  <c r="Y665" i="3"/>
  <c r="Z665" i="3"/>
  <c r="AA665" i="3"/>
  <c r="AB665" i="3"/>
  <c r="BL665" i="3" s="1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M666" i="3"/>
  <c r="BK666" i="3" s="1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N666" i="3"/>
  <c r="M667" i="3"/>
  <c r="N667" i="3"/>
  <c r="O667" i="3"/>
  <c r="P667" i="3"/>
  <c r="BK667" i="3" s="1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L667" i="3"/>
  <c r="M668" i="3"/>
  <c r="N668" i="3"/>
  <c r="BN668" i="3" s="1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M669" i="3"/>
  <c r="N669" i="3"/>
  <c r="O669" i="3"/>
  <c r="BN669" i="3" s="1"/>
  <c r="P669" i="3"/>
  <c r="BK669" i="3" s="1"/>
  <c r="Q669" i="3"/>
  <c r="R669" i="3"/>
  <c r="S669" i="3"/>
  <c r="BM669" i="3" s="1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L669" i="3"/>
  <c r="M670" i="3"/>
  <c r="BK670" i="3" s="1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L670" i="3"/>
  <c r="BM670" i="3"/>
  <c r="BN670" i="3"/>
  <c r="M671" i="3"/>
  <c r="N671" i="3"/>
  <c r="O671" i="3"/>
  <c r="P671" i="3"/>
  <c r="BK671" i="3" s="1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L671" i="3"/>
  <c r="M672" i="3"/>
  <c r="N672" i="3"/>
  <c r="BN672" i="3" s="1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M673" i="3"/>
  <c r="N673" i="3"/>
  <c r="O673" i="3"/>
  <c r="BN673" i="3" s="1"/>
  <c r="P673" i="3"/>
  <c r="BK673" i="3" s="1"/>
  <c r="Q673" i="3"/>
  <c r="R673" i="3"/>
  <c r="S673" i="3"/>
  <c r="BM673" i="3" s="1"/>
  <c r="T673" i="3"/>
  <c r="U673" i="3"/>
  <c r="V673" i="3"/>
  <c r="W673" i="3"/>
  <c r="X673" i="3"/>
  <c r="Y673" i="3"/>
  <c r="Z673" i="3"/>
  <c r="AA673" i="3"/>
  <c r="AB673" i="3"/>
  <c r="BL673" i="3" s="1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M674" i="3"/>
  <c r="BK674" i="3" s="1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N674" i="3"/>
  <c r="M675" i="3"/>
  <c r="N675" i="3"/>
  <c r="O675" i="3"/>
  <c r="P675" i="3"/>
  <c r="BK675" i="3" s="1"/>
  <c r="Q675" i="3"/>
  <c r="R675" i="3"/>
  <c r="S675" i="3"/>
  <c r="T675" i="3"/>
  <c r="U675" i="3"/>
  <c r="V675" i="3"/>
  <c r="W675" i="3"/>
  <c r="X675" i="3"/>
  <c r="Y675" i="3"/>
  <c r="Z675" i="3"/>
  <c r="AA675" i="3"/>
  <c r="AB675" i="3"/>
  <c r="BL675" i="3" s="1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M676" i="3"/>
  <c r="N676" i="3"/>
  <c r="BN676" i="3" s="1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M677" i="3"/>
  <c r="N677" i="3"/>
  <c r="O677" i="3"/>
  <c r="P677" i="3"/>
  <c r="Q677" i="3"/>
  <c r="R677" i="3"/>
  <c r="S677" i="3"/>
  <c r="BM677" i="3" s="1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N677" i="3"/>
  <c r="M678" i="3"/>
  <c r="N678" i="3"/>
  <c r="BN678" i="3" s="1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M679" i="3"/>
  <c r="N679" i="3"/>
  <c r="O679" i="3"/>
  <c r="P679" i="3"/>
  <c r="Q679" i="3"/>
  <c r="R679" i="3"/>
  <c r="S679" i="3"/>
  <c r="BM679" i="3" s="1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L679" i="3"/>
  <c r="M680" i="3"/>
  <c r="BK680" i="3" s="1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BJ680" i="3" s="1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L680" i="3"/>
  <c r="BN680" i="3"/>
  <c r="M681" i="3"/>
  <c r="N681" i="3"/>
  <c r="O681" i="3"/>
  <c r="P681" i="3"/>
  <c r="BK681" i="3" s="1"/>
  <c r="Q681" i="3"/>
  <c r="R681" i="3"/>
  <c r="S681" i="3"/>
  <c r="BM681" i="3" s="1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BJ681" i="3" s="1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L681" i="3"/>
  <c r="BN681" i="3"/>
  <c r="M682" i="3"/>
  <c r="BK682" i="3" s="1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L682" i="3"/>
  <c r="BN682" i="3"/>
  <c r="M683" i="3"/>
  <c r="N683" i="3"/>
  <c r="BN683" i="3" s="1"/>
  <c r="O683" i="3"/>
  <c r="P683" i="3"/>
  <c r="Q683" i="3"/>
  <c r="R683" i="3"/>
  <c r="BL683" i="3" s="1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M684" i="3"/>
  <c r="BK684" i="3" s="1"/>
  <c r="N684" i="3"/>
  <c r="O684" i="3"/>
  <c r="P684" i="3"/>
  <c r="Q684" i="3"/>
  <c r="R684" i="3"/>
  <c r="BL684" i="3" s="1"/>
  <c r="S684" i="3"/>
  <c r="T684" i="3"/>
  <c r="U684" i="3"/>
  <c r="V684" i="3"/>
  <c r="BM684" i="3" s="1"/>
  <c r="W684" i="3"/>
  <c r="X684" i="3"/>
  <c r="Y684" i="3"/>
  <c r="Z684" i="3"/>
  <c r="AA684" i="3"/>
  <c r="AB684" i="3"/>
  <c r="AC684" i="3"/>
  <c r="AD684" i="3"/>
  <c r="AE684" i="3"/>
  <c r="AF684" i="3"/>
  <c r="AG684" i="3"/>
  <c r="BJ684" i="3" s="1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N684" i="3"/>
  <c r="M685" i="3"/>
  <c r="N685" i="3"/>
  <c r="O685" i="3"/>
  <c r="P685" i="3"/>
  <c r="BN685" i="3" s="1"/>
  <c r="Q685" i="3"/>
  <c r="R685" i="3"/>
  <c r="S685" i="3"/>
  <c r="T685" i="3"/>
  <c r="BJ685" i="3" s="1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L685" i="3"/>
  <c r="M686" i="3"/>
  <c r="N686" i="3"/>
  <c r="O686" i="3"/>
  <c r="P686" i="3"/>
  <c r="BN686" i="3" s="1"/>
  <c r="Q686" i="3"/>
  <c r="R686" i="3"/>
  <c r="S686" i="3"/>
  <c r="T686" i="3"/>
  <c r="BJ686" i="3" s="1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L686" i="3"/>
  <c r="BM686" i="3"/>
  <c r="M687" i="3"/>
  <c r="N687" i="3"/>
  <c r="BN687" i="3" s="1"/>
  <c r="O687" i="3"/>
  <c r="BL687" i="3" s="1"/>
  <c r="P687" i="3"/>
  <c r="Q687" i="3"/>
  <c r="R687" i="3"/>
  <c r="S687" i="3"/>
  <c r="T687" i="3"/>
  <c r="U687" i="3"/>
  <c r="V687" i="3"/>
  <c r="BK687" i="3" s="1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M688" i="3"/>
  <c r="N688" i="3"/>
  <c r="O688" i="3"/>
  <c r="P688" i="3"/>
  <c r="Q688" i="3"/>
  <c r="BJ688" i="3" s="1"/>
  <c r="R688" i="3"/>
  <c r="BL688" i="3" s="1"/>
  <c r="S688" i="3"/>
  <c r="T688" i="3"/>
  <c r="U688" i="3"/>
  <c r="BM688" i="3" s="1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N688" i="3"/>
  <c r="M689" i="3"/>
  <c r="N689" i="3"/>
  <c r="O689" i="3"/>
  <c r="P689" i="3"/>
  <c r="BN689" i="3" s="1"/>
  <c r="Q689" i="3"/>
  <c r="R689" i="3"/>
  <c r="S689" i="3"/>
  <c r="T689" i="3"/>
  <c r="BJ689" i="3" s="1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L689" i="3"/>
  <c r="M690" i="3"/>
  <c r="BK690" i="3" s="1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L690" i="3"/>
  <c r="BM690" i="3"/>
  <c r="BN690" i="3"/>
  <c r="M691" i="3"/>
  <c r="N691" i="3"/>
  <c r="BN691" i="3" s="1"/>
  <c r="O691" i="3"/>
  <c r="BL691" i="3" s="1"/>
  <c r="P691" i="3"/>
  <c r="Q691" i="3"/>
  <c r="R691" i="3"/>
  <c r="S691" i="3"/>
  <c r="T691" i="3"/>
  <c r="U691" i="3"/>
  <c r="V691" i="3"/>
  <c r="BK691" i="3" s="1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M692" i="3"/>
  <c r="BK692" i="3" s="1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L692" i="3"/>
  <c r="BM692" i="3"/>
  <c r="BN692" i="3"/>
  <c r="M693" i="3"/>
  <c r="N693" i="3"/>
  <c r="O693" i="3"/>
  <c r="P693" i="3"/>
  <c r="BN693" i="3" s="1"/>
  <c r="Q693" i="3"/>
  <c r="R693" i="3"/>
  <c r="S693" i="3"/>
  <c r="T693" i="3"/>
  <c r="BJ693" i="3" s="1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L693" i="3"/>
  <c r="M694" i="3"/>
  <c r="N694" i="3"/>
  <c r="BN694" i="3" s="1"/>
  <c r="O694" i="3"/>
  <c r="P694" i="3"/>
  <c r="Q694" i="3"/>
  <c r="R694" i="3"/>
  <c r="S694" i="3"/>
  <c r="T694" i="3"/>
  <c r="U694" i="3"/>
  <c r="V694" i="3"/>
  <c r="BM694" i="3" s="1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L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M696" i="3"/>
  <c r="N696" i="3"/>
  <c r="O696" i="3"/>
  <c r="P696" i="3"/>
  <c r="Q696" i="3"/>
  <c r="R696" i="3"/>
  <c r="S696" i="3"/>
  <c r="T696" i="3"/>
  <c r="U696" i="3"/>
  <c r="BM696" i="3" s="1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M698" i="3"/>
  <c r="N698" i="3"/>
  <c r="O698" i="3"/>
  <c r="P698" i="3"/>
  <c r="Q698" i="3"/>
  <c r="R698" i="3"/>
  <c r="S698" i="3"/>
  <c r="T698" i="3"/>
  <c r="U698" i="3"/>
  <c r="BM698" i="3" s="1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M700" i="3"/>
  <c r="N700" i="3"/>
  <c r="O700" i="3"/>
  <c r="P700" i="3"/>
  <c r="Q700" i="3"/>
  <c r="R700" i="3"/>
  <c r="S700" i="3"/>
  <c r="T700" i="3"/>
  <c r="U700" i="3"/>
  <c r="BM700" i="3" s="1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M702" i="3"/>
  <c r="N702" i="3"/>
  <c r="O702" i="3"/>
  <c r="P702" i="3"/>
  <c r="Q702" i="3"/>
  <c r="R702" i="3"/>
  <c r="S702" i="3"/>
  <c r="T702" i="3"/>
  <c r="U702" i="3"/>
  <c r="BM702" i="3" s="1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M704" i="3"/>
  <c r="N704" i="3"/>
  <c r="O704" i="3"/>
  <c r="P704" i="3"/>
  <c r="Q704" i="3"/>
  <c r="R704" i="3"/>
  <c r="S704" i="3"/>
  <c r="T704" i="3"/>
  <c r="U704" i="3"/>
  <c r="BM704" i="3" s="1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M706" i="3"/>
  <c r="N706" i="3"/>
  <c r="O706" i="3"/>
  <c r="P706" i="3"/>
  <c r="Q706" i="3"/>
  <c r="R706" i="3"/>
  <c r="S706" i="3"/>
  <c r="T706" i="3"/>
  <c r="U706" i="3"/>
  <c r="BM706" i="3" s="1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M708" i="3"/>
  <c r="N708" i="3"/>
  <c r="O708" i="3"/>
  <c r="BL708" i="3" s="1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M708" i="3"/>
  <c r="M709" i="3"/>
  <c r="BN709" i="3" s="1"/>
  <c r="N709" i="3"/>
  <c r="O709" i="3"/>
  <c r="P709" i="3"/>
  <c r="Q709" i="3"/>
  <c r="BJ709" i="3" s="1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K709" i="3"/>
  <c r="M710" i="3"/>
  <c r="N710" i="3"/>
  <c r="O710" i="3"/>
  <c r="BL710" i="3" s="1"/>
  <c r="P710" i="3"/>
  <c r="Q710" i="3"/>
  <c r="R710" i="3"/>
  <c r="S710" i="3"/>
  <c r="T710" i="3"/>
  <c r="U710" i="3"/>
  <c r="BM710" i="3" s="1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M711" i="3"/>
  <c r="BN711" i="3" s="1"/>
  <c r="N711" i="3"/>
  <c r="O711" i="3"/>
  <c r="BL711" i="3" s="1"/>
  <c r="P711" i="3"/>
  <c r="Q711" i="3"/>
  <c r="R711" i="3"/>
  <c r="S711" i="3"/>
  <c r="BM711" i="3" s="1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M712" i="3"/>
  <c r="N712" i="3"/>
  <c r="O712" i="3"/>
  <c r="BL712" i="3" s="1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M712" i="3"/>
  <c r="M713" i="3"/>
  <c r="BN713" i="3" s="1"/>
  <c r="N713" i="3"/>
  <c r="O713" i="3"/>
  <c r="P713" i="3"/>
  <c r="Q713" i="3"/>
  <c r="BJ713" i="3" s="1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K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BK714" i="3" s="1"/>
  <c r="AZ714" i="3"/>
  <c r="BA714" i="3"/>
  <c r="BB714" i="3"/>
  <c r="BC714" i="3"/>
  <c r="BD714" i="3"/>
  <c r="BE714" i="3"/>
  <c r="BF714" i="3"/>
  <c r="BG714" i="3"/>
  <c r="BH714" i="3"/>
  <c r="BI714" i="3"/>
  <c r="BM714" i="3"/>
  <c r="M715" i="3"/>
  <c r="BN715" i="3" s="1"/>
  <c r="N715" i="3"/>
  <c r="O715" i="3"/>
  <c r="BL715" i="3" s="1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M715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M716" i="3"/>
  <c r="M717" i="3"/>
  <c r="BK717" i="3" s="1"/>
  <c r="N717" i="3"/>
  <c r="O717" i="3"/>
  <c r="P717" i="3"/>
  <c r="Q717" i="3"/>
  <c r="R717" i="3"/>
  <c r="S717" i="3"/>
  <c r="T717" i="3"/>
  <c r="U717" i="3"/>
  <c r="BM717" i="3" s="1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M718" i="3"/>
  <c r="N718" i="3"/>
  <c r="O718" i="3"/>
  <c r="P718" i="3"/>
  <c r="Q718" i="3"/>
  <c r="R718" i="3"/>
  <c r="S718" i="3"/>
  <c r="T718" i="3"/>
  <c r="U718" i="3"/>
  <c r="BM718" i="3" s="1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K718" i="3"/>
  <c r="M719" i="3"/>
  <c r="N719" i="3"/>
  <c r="O719" i="3"/>
  <c r="P719" i="3"/>
  <c r="Q719" i="3"/>
  <c r="R719" i="3"/>
  <c r="S719" i="3"/>
  <c r="BM719" i="3" s="1"/>
  <c r="T719" i="3"/>
  <c r="U719" i="3"/>
  <c r="V719" i="3"/>
  <c r="W719" i="3"/>
  <c r="BJ719" i="3" s="1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K719" i="3"/>
  <c r="M720" i="3"/>
  <c r="N720" i="3"/>
  <c r="O720" i="3"/>
  <c r="P720" i="3"/>
  <c r="Q720" i="3"/>
  <c r="R720" i="3"/>
  <c r="S720" i="3"/>
  <c r="T720" i="3"/>
  <c r="U720" i="3"/>
  <c r="BM720" i="3" s="1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K720" i="3"/>
  <c r="M721" i="3"/>
  <c r="BK721" i="3" s="1"/>
  <c r="N721" i="3"/>
  <c r="BN721" i="3" s="1"/>
  <c r="O721" i="3"/>
  <c r="P721" i="3"/>
  <c r="Q721" i="3"/>
  <c r="R721" i="3"/>
  <c r="S721" i="3"/>
  <c r="BM721" i="3" s="1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BJ721" i="3" s="1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M722" i="3"/>
  <c r="BK722" i="3" s="1"/>
  <c r="N722" i="3"/>
  <c r="O722" i="3"/>
  <c r="P722" i="3"/>
  <c r="Q722" i="3"/>
  <c r="BJ722" i="3" s="1"/>
  <c r="R722" i="3"/>
  <c r="S722" i="3"/>
  <c r="T722" i="3"/>
  <c r="U722" i="3"/>
  <c r="BL722" i="3" s="1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M723" i="3"/>
  <c r="BK723" i="3" s="1"/>
  <c r="N723" i="3"/>
  <c r="O723" i="3"/>
  <c r="P723" i="3"/>
  <c r="Q723" i="3"/>
  <c r="BJ723" i="3" s="1"/>
  <c r="R723" i="3"/>
  <c r="S723" i="3"/>
  <c r="T723" i="3"/>
  <c r="U723" i="3"/>
  <c r="BM723" i="3" s="1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N723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BL724" i="3" s="1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M724" i="3" s="1"/>
  <c r="BI724" i="3"/>
  <c r="M725" i="3"/>
  <c r="N725" i="3"/>
  <c r="O725" i="3"/>
  <c r="BN725" i="3" s="1"/>
  <c r="P725" i="3"/>
  <c r="Q725" i="3"/>
  <c r="BJ725" i="3" s="1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K725" i="3"/>
  <c r="BM725" i="3"/>
  <c r="M726" i="3"/>
  <c r="N726" i="3"/>
  <c r="O726" i="3"/>
  <c r="P726" i="3"/>
  <c r="Q726" i="3"/>
  <c r="R726" i="3"/>
  <c r="S726" i="3"/>
  <c r="BK726" i="3" s="1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L726" i="3"/>
  <c r="M727" i="3"/>
  <c r="N727" i="3"/>
  <c r="BN727" i="3" s="1"/>
  <c r="O727" i="3"/>
  <c r="P727" i="3"/>
  <c r="Q727" i="3"/>
  <c r="R727" i="3"/>
  <c r="S727" i="3"/>
  <c r="BM727" i="3" s="1"/>
  <c r="T727" i="3"/>
  <c r="U727" i="3"/>
  <c r="V727" i="3"/>
  <c r="W727" i="3"/>
  <c r="BJ727" i="3" s="1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K727" i="3"/>
  <c r="M728" i="3"/>
  <c r="BN728" i="3" s="1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J728" i="3"/>
  <c r="BL728" i="3"/>
  <c r="BM728" i="3"/>
  <c r="M729" i="3"/>
  <c r="BK729" i="3" s="1"/>
  <c r="N729" i="3"/>
  <c r="O729" i="3"/>
  <c r="P729" i="3"/>
  <c r="Q729" i="3"/>
  <c r="BJ729" i="3" s="1"/>
  <c r="R729" i="3"/>
  <c r="S729" i="3"/>
  <c r="T729" i="3"/>
  <c r="U729" i="3"/>
  <c r="BM729" i="3" s="1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N729" i="3"/>
  <c r="M730" i="3"/>
  <c r="BN730" i="3" s="1"/>
  <c r="N730" i="3"/>
  <c r="O730" i="3"/>
  <c r="P730" i="3"/>
  <c r="Q730" i="3"/>
  <c r="R730" i="3"/>
  <c r="S730" i="3"/>
  <c r="BM730" i="3" s="1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J730" i="3"/>
  <c r="BK730" i="3"/>
  <c r="BL730" i="3"/>
  <c r="M731" i="3"/>
  <c r="N731" i="3"/>
  <c r="BJ731" i="3" s="1"/>
  <c r="O731" i="3"/>
  <c r="BL731" i="3" s="1"/>
  <c r="P731" i="3"/>
  <c r="Q731" i="3"/>
  <c r="R731" i="3"/>
  <c r="S731" i="3"/>
  <c r="BM731" i="3" s="1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K731" i="3"/>
  <c r="BN731" i="3"/>
  <c r="M732" i="3"/>
  <c r="N732" i="3"/>
  <c r="O732" i="3"/>
  <c r="P732" i="3"/>
  <c r="Q732" i="3"/>
  <c r="R732" i="3"/>
  <c r="S732" i="3"/>
  <c r="T732" i="3"/>
  <c r="U732" i="3"/>
  <c r="BM732" i="3" s="1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K732" i="3"/>
  <c r="M733" i="3"/>
  <c r="BK733" i="3" s="1"/>
  <c r="N733" i="3"/>
  <c r="BN733" i="3" s="1"/>
  <c r="O733" i="3"/>
  <c r="P733" i="3"/>
  <c r="Q733" i="3"/>
  <c r="R733" i="3"/>
  <c r="S733" i="3"/>
  <c r="BM733" i="3" s="1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J733" i="3"/>
  <c r="M734" i="3"/>
  <c r="BN734" i="3" s="1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J734" i="3"/>
  <c r="BL734" i="3"/>
  <c r="BM734" i="3"/>
  <c r="M735" i="3"/>
  <c r="N735" i="3"/>
  <c r="O735" i="3"/>
  <c r="BL735" i="3" s="1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J735" i="3"/>
  <c r="BK735" i="3"/>
  <c r="BM735" i="3"/>
  <c r="BN735" i="3"/>
  <c r="M736" i="3"/>
  <c r="N736" i="3"/>
  <c r="O736" i="3"/>
  <c r="BN736" i="3" s="1"/>
  <c r="P736" i="3"/>
  <c r="Q736" i="3"/>
  <c r="R736" i="3"/>
  <c r="S736" i="3"/>
  <c r="BM736" i="3" s="1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BL736" i="3"/>
  <c r="E546" i="3"/>
  <c r="K546" i="3" s="1"/>
  <c r="F546" i="3"/>
  <c r="G546" i="3"/>
  <c r="H546" i="3"/>
  <c r="I546" i="3"/>
  <c r="L546" i="3" s="1"/>
  <c r="J546" i="3"/>
  <c r="E547" i="3"/>
  <c r="K547" i="3" s="1"/>
  <c r="F547" i="3"/>
  <c r="G547" i="3"/>
  <c r="H547" i="3"/>
  <c r="I547" i="3"/>
  <c r="L547" i="3" s="1"/>
  <c r="J547" i="3"/>
  <c r="E548" i="3"/>
  <c r="K548" i="3" s="1"/>
  <c r="F548" i="3"/>
  <c r="G548" i="3"/>
  <c r="H548" i="3"/>
  <c r="I548" i="3"/>
  <c r="L548" i="3" s="1"/>
  <c r="J548" i="3"/>
  <c r="E549" i="3"/>
  <c r="K549" i="3" s="1"/>
  <c r="F549" i="3"/>
  <c r="G549" i="3"/>
  <c r="H549" i="3"/>
  <c r="I549" i="3"/>
  <c r="L549" i="3" s="1"/>
  <c r="J549" i="3"/>
  <c r="E550" i="3"/>
  <c r="K550" i="3" s="1"/>
  <c r="F550" i="3"/>
  <c r="G550" i="3"/>
  <c r="H550" i="3"/>
  <c r="I550" i="3"/>
  <c r="L550" i="3" s="1"/>
  <c r="J550" i="3"/>
  <c r="E551" i="3"/>
  <c r="K551" i="3" s="1"/>
  <c r="F551" i="3"/>
  <c r="G551" i="3"/>
  <c r="H551" i="3"/>
  <c r="I551" i="3"/>
  <c r="L551" i="3" s="1"/>
  <c r="J551" i="3"/>
  <c r="E552" i="3"/>
  <c r="K552" i="3" s="1"/>
  <c r="F552" i="3"/>
  <c r="G552" i="3"/>
  <c r="H552" i="3"/>
  <c r="I552" i="3"/>
  <c r="L552" i="3" s="1"/>
  <c r="J552" i="3"/>
  <c r="E553" i="3"/>
  <c r="K553" i="3" s="1"/>
  <c r="F553" i="3"/>
  <c r="G553" i="3"/>
  <c r="H553" i="3"/>
  <c r="I553" i="3"/>
  <c r="L553" i="3" s="1"/>
  <c r="J553" i="3"/>
  <c r="E554" i="3"/>
  <c r="K554" i="3" s="1"/>
  <c r="F554" i="3"/>
  <c r="G554" i="3"/>
  <c r="H554" i="3"/>
  <c r="I554" i="3"/>
  <c r="L554" i="3" s="1"/>
  <c r="J554" i="3"/>
  <c r="E555" i="3"/>
  <c r="K555" i="3" s="1"/>
  <c r="F555" i="3"/>
  <c r="G555" i="3"/>
  <c r="H555" i="3"/>
  <c r="I555" i="3"/>
  <c r="L555" i="3" s="1"/>
  <c r="J555" i="3"/>
  <c r="E556" i="3"/>
  <c r="K556" i="3" s="1"/>
  <c r="F556" i="3"/>
  <c r="G556" i="3"/>
  <c r="H556" i="3"/>
  <c r="I556" i="3"/>
  <c r="L556" i="3" s="1"/>
  <c r="J556" i="3"/>
  <c r="E557" i="3"/>
  <c r="K557" i="3" s="1"/>
  <c r="F557" i="3"/>
  <c r="G557" i="3"/>
  <c r="H557" i="3"/>
  <c r="I557" i="3"/>
  <c r="L557" i="3" s="1"/>
  <c r="J557" i="3"/>
  <c r="E558" i="3"/>
  <c r="K558" i="3" s="1"/>
  <c r="F558" i="3"/>
  <c r="G558" i="3"/>
  <c r="H558" i="3"/>
  <c r="I558" i="3"/>
  <c r="L558" i="3" s="1"/>
  <c r="J558" i="3"/>
  <c r="E559" i="3"/>
  <c r="K559" i="3" s="1"/>
  <c r="F559" i="3"/>
  <c r="G559" i="3"/>
  <c r="H559" i="3"/>
  <c r="I559" i="3"/>
  <c r="L559" i="3" s="1"/>
  <c r="J559" i="3"/>
  <c r="E560" i="3"/>
  <c r="K560" i="3" s="1"/>
  <c r="F560" i="3"/>
  <c r="G560" i="3"/>
  <c r="H560" i="3"/>
  <c r="I560" i="3"/>
  <c r="L560" i="3" s="1"/>
  <c r="J560" i="3"/>
  <c r="E561" i="3"/>
  <c r="K561" i="3" s="1"/>
  <c r="F561" i="3"/>
  <c r="G561" i="3"/>
  <c r="H561" i="3"/>
  <c r="I561" i="3"/>
  <c r="L561" i="3" s="1"/>
  <c r="J561" i="3"/>
  <c r="E562" i="3"/>
  <c r="K562" i="3" s="1"/>
  <c r="F562" i="3"/>
  <c r="G562" i="3"/>
  <c r="H562" i="3"/>
  <c r="I562" i="3"/>
  <c r="L562" i="3" s="1"/>
  <c r="J562" i="3"/>
  <c r="E563" i="3"/>
  <c r="K563" i="3" s="1"/>
  <c r="F563" i="3"/>
  <c r="G563" i="3"/>
  <c r="H563" i="3"/>
  <c r="I563" i="3"/>
  <c r="L563" i="3" s="1"/>
  <c r="J563" i="3"/>
  <c r="E564" i="3"/>
  <c r="K564" i="3" s="1"/>
  <c r="F564" i="3"/>
  <c r="G564" i="3"/>
  <c r="H564" i="3"/>
  <c r="I564" i="3"/>
  <c r="L564" i="3" s="1"/>
  <c r="J564" i="3"/>
  <c r="E565" i="3"/>
  <c r="K565" i="3" s="1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L624" i="3" s="1"/>
  <c r="J624" i="3"/>
  <c r="K624" i="3"/>
  <c r="E625" i="3"/>
  <c r="F625" i="3"/>
  <c r="K625" i="3" s="1"/>
  <c r="G625" i="3"/>
  <c r="H625" i="3"/>
  <c r="I625" i="3"/>
  <c r="J625" i="3"/>
  <c r="E626" i="3"/>
  <c r="K626" i="3" s="1"/>
  <c r="F626" i="3"/>
  <c r="G626" i="3"/>
  <c r="H626" i="3"/>
  <c r="I626" i="3"/>
  <c r="L626" i="3" s="1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L628" i="3" s="1"/>
  <c r="J628" i="3"/>
  <c r="K628" i="3"/>
  <c r="E629" i="3"/>
  <c r="F629" i="3"/>
  <c r="K629" i="3" s="1"/>
  <c r="G629" i="3"/>
  <c r="H629" i="3"/>
  <c r="I629" i="3"/>
  <c r="J629" i="3"/>
  <c r="E630" i="3"/>
  <c r="F630" i="3"/>
  <c r="G630" i="3"/>
  <c r="H630" i="3"/>
  <c r="I630" i="3"/>
  <c r="L630" i="3" s="1"/>
  <c r="J630" i="3"/>
  <c r="K630" i="3"/>
  <c r="E631" i="3"/>
  <c r="F631" i="3"/>
  <c r="K631" i="3" s="1"/>
  <c r="G631" i="3"/>
  <c r="H631" i="3"/>
  <c r="I631" i="3"/>
  <c r="J631" i="3"/>
  <c r="L631" i="3"/>
  <c r="E632" i="3"/>
  <c r="F632" i="3"/>
  <c r="G632" i="3"/>
  <c r="H632" i="3"/>
  <c r="L632" i="3" s="1"/>
  <c r="I632" i="3"/>
  <c r="J632" i="3"/>
  <c r="E633" i="3"/>
  <c r="K633" i="3" s="1"/>
  <c r="F633" i="3"/>
  <c r="G633" i="3"/>
  <c r="H633" i="3"/>
  <c r="I633" i="3"/>
  <c r="J633" i="3"/>
  <c r="L633" i="3"/>
  <c r="E634" i="3"/>
  <c r="F634" i="3"/>
  <c r="G634" i="3"/>
  <c r="H634" i="3"/>
  <c r="L634" i="3" s="1"/>
  <c r="I634" i="3"/>
  <c r="J634" i="3"/>
  <c r="E635" i="3"/>
  <c r="K635" i="3" s="1"/>
  <c r="F635" i="3"/>
  <c r="G635" i="3"/>
  <c r="H635" i="3"/>
  <c r="I635" i="3"/>
  <c r="J635" i="3"/>
  <c r="L635" i="3"/>
  <c r="E636" i="3"/>
  <c r="F636" i="3"/>
  <c r="G636" i="3"/>
  <c r="H636" i="3"/>
  <c r="L636" i="3" s="1"/>
  <c r="I636" i="3"/>
  <c r="J636" i="3"/>
  <c r="E637" i="3"/>
  <c r="K637" i="3" s="1"/>
  <c r="F637" i="3"/>
  <c r="G637" i="3"/>
  <c r="H637" i="3"/>
  <c r="I637" i="3"/>
  <c r="J637" i="3"/>
  <c r="L637" i="3"/>
  <c r="E638" i="3"/>
  <c r="F638" i="3"/>
  <c r="G638" i="3"/>
  <c r="H638" i="3"/>
  <c r="L638" i="3" s="1"/>
  <c r="I638" i="3"/>
  <c r="J638" i="3"/>
  <c r="E639" i="3"/>
  <c r="K639" i="3" s="1"/>
  <c r="F639" i="3"/>
  <c r="G639" i="3"/>
  <c r="H639" i="3"/>
  <c r="I639" i="3"/>
  <c r="J639" i="3"/>
  <c r="L639" i="3"/>
  <c r="E640" i="3"/>
  <c r="K640" i="3" s="1"/>
  <c r="F640" i="3"/>
  <c r="G640" i="3"/>
  <c r="H640" i="3"/>
  <c r="L640" i="3" s="1"/>
  <c r="I640" i="3"/>
  <c r="J640" i="3"/>
  <c r="E641" i="3"/>
  <c r="K641" i="3" s="1"/>
  <c r="F641" i="3"/>
  <c r="G641" i="3"/>
  <c r="H641" i="3"/>
  <c r="I641" i="3"/>
  <c r="J641" i="3"/>
  <c r="L641" i="3" s="1"/>
  <c r="E642" i="3"/>
  <c r="F642" i="3"/>
  <c r="G642" i="3"/>
  <c r="H642" i="3"/>
  <c r="I642" i="3"/>
  <c r="J642" i="3"/>
  <c r="L642" i="3" s="1"/>
  <c r="E643" i="3"/>
  <c r="K643" i="3" s="1"/>
  <c r="F643" i="3"/>
  <c r="G643" i="3"/>
  <c r="H643" i="3"/>
  <c r="I643" i="3"/>
  <c r="J643" i="3"/>
  <c r="L643" i="3"/>
  <c r="E644" i="3"/>
  <c r="K644" i="3" s="1"/>
  <c r="F644" i="3"/>
  <c r="G644" i="3"/>
  <c r="H644" i="3"/>
  <c r="L644" i="3" s="1"/>
  <c r="I644" i="3"/>
  <c r="J644" i="3"/>
  <c r="E645" i="3"/>
  <c r="K645" i="3" s="1"/>
  <c r="F645" i="3"/>
  <c r="G645" i="3"/>
  <c r="H645" i="3"/>
  <c r="I645" i="3"/>
  <c r="L645" i="3" s="1"/>
  <c r="J645" i="3"/>
  <c r="E646" i="3"/>
  <c r="F646" i="3"/>
  <c r="G646" i="3"/>
  <c r="H646" i="3"/>
  <c r="I646" i="3"/>
  <c r="J646" i="3"/>
  <c r="L646" i="3" s="1"/>
  <c r="E647" i="3"/>
  <c r="K647" i="3" s="1"/>
  <c r="F647" i="3"/>
  <c r="G647" i="3"/>
  <c r="H647" i="3"/>
  <c r="I647" i="3"/>
  <c r="J647" i="3"/>
  <c r="L647" i="3"/>
  <c r="E648" i="3"/>
  <c r="K648" i="3" s="1"/>
  <c r="F648" i="3"/>
  <c r="G648" i="3"/>
  <c r="H648" i="3"/>
  <c r="L648" i="3" s="1"/>
  <c r="I648" i="3"/>
  <c r="J648" i="3"/>
  <c r="E649" i="3"/>
  <c r="K649" i="3" s="1"/>
  <c r="F649" i="3"/>
  <c r="G649" i="3"/>
  <c r="H649" i="3"/>
  <c r="I649" i="3"/>
  <c r="L649" i="3" s="1"/>
  <c r="J649" i="3"/>
  <c r="E650" i="3"/>
  <c r="F650" i="3"/>
  <c r="G650" i="3"/>
  <c r="H650" i="3"/>
  <c r="I650" i="3"/>
  <c r="J650" i="3"/>
  <c r="L650" i="3" s="1"/>
  <c r="E651" i="3"/>
  <c r="K651" i="3" s="1"/>
  <c r="F651" i="3"/>
  <c r="G651" i="3"/>
  <c r="H651" i="3"/>
  <c r="I651" i="3"/>
  <c r="J651" i="3"/>
  <c r="L651" i="3"/>
  <c r="E652" i="3"/>
  <c r="K652" i="3" s="1"/>
  <c r="F652" i="3"/>
  <c r="G652" i="3"/>
  <c r="H652" i="3"/>
  <c r="L652" i="3" s="1"/>
  <c r="I652" i="3"/>
  <c r="J652" i="3"/>
  <c r="E653" i="3"/>
  <c r="K653" i="3" s="1"/>
  <c r="F653" i="3"/>
  <c r="G653" i="3"/>
  <c r="H653" i="3"/>
  <c r="I653" i="3"/>
  <c r="L653" i="3" s="1"/>
  <c r="J653" i="3"/>
  <c r="E654" i="3"/>
  <c r="F654" i="3"/>
  <c r="K654" i="3" s="1"/>
  <c r="G654" i="3"/>
  <c r="H654" i="3"/>
  <c r="I654" i="3"/>
  <c r="J654" i="3"/>
  <c r="L654" i="3" s="1"/>
  <c r="E655" i="3"/>
  <c r="F655" i="3"/>
  <c r="K655" i="3" s="1"/>
  <c r="G655" i="3"/>
  <c r="H655" i="3"/>
  <c r="I655" i="3"/>
  <c r="J655" i="3"/>
  <c r="E656" i="3"/>
  <c r="F656" i="3"/>
  <c r="K656" i="3" s="1"/>
  <c r="G656" i="3"/>
  <c r="H656" i="3"/>
  <c r="I656" i="3"/>
  <c r="J656" i="3"/>
  <c r="E657" i="3"/>
  <c r="F657" i="3"/>
  <c r="K657" i="3" s="1"/>
  <c r="G657" i="3"/>
  <c r="H657" i="3"/>
  <c r="I657" i="3"/>
  <c r="J657" i="3"/>
  <c r="E658" i="3"/>
  <c r="F658" i="3"/>
  <c r="K658" i="3" s="1"/>
  <c r="G658" i="3"/>
  <c r="H658" i="3"/>
  <c r="I658" i="3"/>
  <c r="J658" i="3"/>
  <c r="E659" i="3"/>
  <c r="F659" i="3"/>
  <c r="K659" i="3" s="1"/>
  <c r="G659" i="3"/>
  <c r="H659" i="3"/>
  <c r="I659" i="3"/>
  <c r="J659" i="3"/>
  <c r="E660" i="3"/>
  <c r="F660" i="3"/>
  <c r="K660" i="3" s="1"/>
  <c r="G660" i="3"/>
  <c r="H660" i="3"/>
  <c r="I660" i="3"/>
  <c r="J660" i="3"/>
  <c r="E661" i="3"/>
  <c r="F661" i="3"/>
  <c r="K661" i="3" s="1"/>
  <c r="G661" i="3"/>
  <c r="H661" i="3"/>
  <c r="I661" i="3"/>
  <c r="J661" i="3"/>
  <c r="E662" i="3"/>
  <c r="F662" i="3"/>
  <c r="K662" i="3" s="1"/>
  <c r="G662" i="3"/>
  <c r="H662" i="3"/>
  <c r="I662" i="3"/>
  <c r="J662" i="3"/>
  <c r="E663" i="3"/>
  <c r="F663" i="3"/>
  <c r="K663" i="3" s="1"/>
  <c r="G663" i="3"/>
  <c r="H663" i="3"/>
  <c r="I663" i="3"/>
  <c r="J663" i="3"/>
  <c r="E664" i="3"/>
  <c r="F664" i="3"/>
  <c r="K664" i="3" s="1"/>
  <c r="G664" i="3"/>
  <c r="H664" i="3"/>
  <c r="I664" i="3"/>
  <c r="J664" i="3"/>
  <c r="E665" i="3"/>
  <c r="F665" i="3"/>
  <c r="K665" i="3" s="1"/>
  <c r="G665" i="3"/>
  <c r="H665" i="3"/>
  <c r="I665" i="3"/>
  <c r="J665" i="3"/>
  <c r="E666" i="3"/>
  <c r="F666" i="3"/>
  <c r="K666" i="3" s="1"/>
  <c r="G666" i="3"/>
  <c r="H666" i="3"/>
  <c r="I666" i="3"/>
  <c r="J666" i="3"/>
  <c r="E667" i="3"/>
  <c r="F667" i="3"/>
  <c r="K667" i="3" s="1"/>
  <c r="G667" i="3"/>
  <c r="H667" i="3"/>
  <c r="I667" i="3"/>
  <c r="J667" i="3"/>
  <c r="E668" i="3"/>
  <c r="F668" i="3"/>
  <c r="K668" i="3" s="1"/>
  <c r="G668" i="3"/>
  <c r="H668" i="3"/>
  <c r="I668" i="3"/>
  <c r="J668" i="3"/>
  <c r="E669" i="3"/>
  <c r="F669" i="3"/>
  <c r="K669" i="3" s="1"/>
  <c r="G669" i="3"/>
  <c r="H669" i="3"/>
  <c r="I669" i="3"/>
  <c r="J669" i="3"/>
  <c r="E670" i="3"/>
  <c r="F670" i="3"/>
  <c r="K670" i="3" s="1"/>
  <c r="G670" i="3"/>
  <c r="H670" i="3"/>
  <c r="I670" i="3"/>
  <c r="J670" i="3"/>
  <c r="E671" i="3"/>
  <c r="F671" i="3"/>
  <c r="K671" i="3" s="1"/>
  <c r="G671" i="3"/>
  <c r="H671" i="3"/>
  <c r="I671" i="3"/>
  <c r="J671" i="3"/>
  <c r="E672" i="3"/>
  <c r="F672" i="3"/>
  <c r="K672" i="3" s="1"/>
  <c r="G672" i="3"/>
  <c r="H672" i="3"/>
  <c r="I672" i="3"/>
  <c r="J672" i="3"/>
  <c r="E673" i="3"/>
  <c r="F673" i="3"/>
  <c r="K673" i="3" s="1"/>
  <c r="G673" i="3"/>
  <c r="H673" i="3"/>
  <c r="I673" i="3"/>
  <c r="J673" i="3"/>
  <c r="E674" i="3"/>
  <c r="F674" i="3"/>
  <c r="K674" i="3" s="1"/>
  <c r="G674" i="3"/>
  <c r="H674" i="3"/>
  <c r="I674" i="3"/>
  <c r="J674" i="3"/>
  <c r="E675" i="3"/>
  <c r="F675" i="3"/>
  <c r="K675" i="3" s="1"/>
  <c r="G675" i="3"/>
  <c r="H675" i="3"/>
  <c r="I675" i="3"/>
  <c r="J675" i="3"/>
  <c r="E676" i="3"/>
  <c r="F676" i="3"/>
  <c r="K676" i="3" s="1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K711" i="3" s="1"/>
  <c r="F711" i="3"/>
  <c r="G711" i="3"/>
  <c r="H711" i="3"/>
  <c r="I711" i="3"/>
  <c r="J711" i="3"/>
  <c r="E712" i="3"/>
  <c r="K712" i="3" s="1"/>
  <c r="F712" i="3"/>
  <c r="G712" i="3"/>
  <c r="H712" i="3"/>
  <c r="I712" i="3"/>
  <c r="L712" i="3" s="1"/>
  <c r="J712" i="3"/>
  <c r="E713" i="3"/>
  <c r="F713" i="3"/>
  <c r="K713" i="3" s="1"/>
  <c r="G713" i="3"/>
  <c r="H713" i="3"/>
  <c r="I713" i="3"/>
  <c r="J713" i="3"/>
  <c r="E714" i="3"/>
  <c r="F714" i="3"/>
  <c r="G714" i="3"/>
  <c r="H714" i="3"/>
  <c r="I714" i="3"/>
  <c r="L714" i="3" s="1"/>
  <c r="J714" i="3"/>
  <c r="K714" i="3"/>
  <c r="E715" i="3"/>
  <c r="K715" i="3" s="1"/>
  <c r="F715" i="3"/>
  <c r="G715" i="3"/>
  <c r="H715" i="3"/>
  <c r="I715" i="3"/>
  <c r="J715" i="3"/>
  <c r="E716" i="3"/>
  <c r="K716" i="3" s="1"/>
  <c r="F716" i="3"/>
  <c r="G716" i="3"/>
  <c r="H716" i="3"/>
  <c r="I716" i="3"/>
  <c r="L716" i="3" s="1"/>
  <c r="J716" i="3"/>
  <c r="E717" i="3"/>
  <c r="F717" i="3"/>
  <c r="K717" i="3" s="1"/>
  <c r="G717" i="3"/>
  <c r="H717" i="3"/>
  <c r="I717" i="3"/>
  <c r="J717" i="3"/>
  <c r="E718" i="3"/>
  <c r="F718" i="3"/>
  <c r="G718" i="3"/>
  <c r="K718" i="3" s="1"/>
  <c r="H718" i="3"/>
  <c r="I718" i="3"/>
  <c r="L718" i="3" s="1"/>
  <c r="J718" i="3"/>
  <c r="E719" i="3"/>
  <c r="K719" i="3" s="1"/>
  <c r="F719" i="3"/>
  <c r="G719" i="3"/>
  <c r="H719" i="3"/>
  <c r="I719" i="3"/>
  <c r="J719" i="3"/>
  <c r="E720" i="3"/>
  <c r="K720" i="3" s="1"/>
  <c r="F720" i="3"/>
  <c r="G720" i="3"/>
  <c r="H720" i="3"/>
  <c r="I720" i="3"/>
  <c r="L720" i="3" s="1"/>
  <c r="J720" i="3"/>
  <c r="E721" i="3"/>
  <c r="F721" i="3"/>
  <c r="K721" i="3" s="1"/>
  <c r="G721" i="3"/>
  <c r="H721" i="3"/>
  <c r="I721" i="3"/>
  <c r="J721" i="3"/>
  <c r="E722" i="3"/>
  <c r="F722" i="3"/>
  <c r="G722" i="3"/>
  <c r="K722" i="3" s="1"/>
  <c r="H722" i="3"/>
  <c r="I722" i="3"/>
  <c r="L722" i="3" s="1"/>
  <c r="J722" i="3"/>
  <c r="E723" i="3"/>
  <c r="F723" i="3"/>
  <c r="K723" i="3" s="1"/>
  <c r="G723" i="3"/>
  <c r="H723" i="3"/>
  <c r="I723" i="3"/>
  <c r="J723" i="3"/>
  <c r="E724" i="3"/>
  <c r="K724" i="3" s="1"/>
  <c r="F724" i="3"/>
  <c r="G724" i="3"/>
  <c r="H724" i="3"/>
  <c r="I724" i="3"/>
  <c r="L724" i="3" s="1"/>
  <c r="J724" i="3"/>
  <c r="E725" i="3"/>
  <c r="F725" i="3"/>
  <c r="K725" i="3" s="1"/>
  <c r="G725" i="3"/>
  <c r="H725" i="3"/>
  <c r="I725" i="3"/>
  <c r="J725" i="3"/>
  <c r="E726" i="3"/>
  <c r="F726" i="3"/>
  <c r="G726" i="3"/>
  <c r="K726" i="3" s="1"/>
  <c r="H726" i="3"/>
  <c r="I726" i="3"/>
  <c r="L726" i="3" s="1"/>
  <c r="J726" i="3"/>
  <c r="E727" i="3"/>
  <c r="F727" i="3"/>
  <c r="K727" i="3" s="1"/>
  <c r="G727" i="3"/>
  <c r="H727" i="3"/>
  <c r="I727" i="3"/>
  <c r="J727" i="3"/>
  <c r="E728" i="3"/>
  <c r="K728" i="3" s="1"/>
  <c r="F728" i="3"/>
  <c r="G728" i="3"/>
  <c r="H728" i="3"/>
  <c r="I728" i="3"/>
  <c r="L728" i="3" s="1"/>
  <c r="J728" i="3"/>
  <c r="E729" i="3"/>
  <c r="F729" i="3"/>
  <c r="K729" i="3" s="1"/>
  <c r="G729" i="3"/>
  <c r="H729" i="3"/>
  <c r="I729" i="3"/>
  <c r="J729" i="3"/>
  <c r="E730" i="3"/>
  <c r="F730" i="3"/>
  <c r="G730" i="3"/>
  <c r="H730" i="3"/>
  <c r="I730" i="3"/>
  <c r="L730" i="3" s="1"/>
  <c r="J730" i="3"/>
  <c r="K730" i="3"/>
  <c r="E731" i="3"/>
  <c r="F731" i="3"/>
  <c r="K731" i="3" s="1"/>
  <c r="G731" i="3"/>
  <c r="H731" i="3"/>
  <c r="I731" i="3"/>
  <c r="J731" i="3"/>
  <c r="E732" i="3"/>
  <c r="K732" i="3" s="1"/>
  <c r="F732" i="3"/>
  <c r="G732" i="3"/>
  <c r="H732" i="3"/>
  <c r="I732" i="3"/>
  <c r="L732" i="3" s="1"/>
  <c r="J732" i="3"/>
  <c r="E733" i="3"/>
  <c r="F733" i="3"/>
  <c r="K733" i="3" s="1"/>
  <c r="G733" i="3"/>
  <c r="H733" i="3"/>
  <c r="I733" i="3"/>
  <c r="J733" i="3"/>
  <c r="E734" i="3"/>
  <c r="F734" i="3"/>
  <c r="G734" i="3"/>
  <c r="K734" i="3" s="1"/>
  <c r="H734" i="3"/>
  <c r="I734" i="3"/>
  <c r="L734" i="3" s="1"/>
  <c r="J734" i="3"/>
  <c r="E735" i="3"/>
  <c r="F735" i="3"/>
  <c r="K735" i="3" s="1"/>
  <c r="G735" i="3"/>
  <c r="H735" i="3"/>
  <c r="L735" i="3" s="1"/>
  <c r="I735" i="3"/>
  <c r="J735" i="3"/>
  <c r="E736" i="3"/>
  <c r="F736" i="3"/>
  <c r="K736" i="3" s="1"/>
  <c r="G736" i="3"/>
  <c r="H736" i="3"/>
  <c r="L736" i="3" s="1"/>
  <c r="I736" i="3"/>
  <c r="J736" i="3"/>
  <c r="BK736" i="3" l="1"/>
  <c r="BL733" i="3"/>
  <c r="BL732" i="3"/>
  <c r="BK728" i="3"/>
  <c r="BM726" i="3"/>
  <c r="BJ724" i="3"/>
  <c r="BN724" i="3"/>
  <c r="BL721" i="3"/>
  <c r="BL720" i="3"/>
  <c r="BL718" i="3"/>
  <c r="BJ716" i="3"/>
  <c r="BN716" i="3"/>
  <c r="BJ710" i="3"/>
  <c r="BN710" i="3"/>
  <c r="BK710" i="3"/>
  <c r="BM709" i="3"/>
  <c r="BL709" i="3"/>
  <c r="BL727" i="3"/>
  <c r="BN722" i="3"/>
  <c r="BL719" i="3"/>
  <c r="BJ717" i="3"/>
  <c r="BN717" i="3"/>
  <c r="BL714" i="3"/>
  <c r="BN708" i="3"/>
  <c r="BK708" i="3"/>
  <c r="BM707" i="3"/>
  <c r="BL707" i="3"/>
  <c r="BJ706" i="3"/>
  <c r="BN706" i="3"/>
  <c r="BK706" i="3"/>
  <c r="BM705" i="3"/>
  <c r="BL705" i="3"/>
  <c r="BJ704" i="3"/>
  <c r="BN704" i="3"/>
  <c r="BK704" i="3"/>
  <c r="BM703" i="3"/>
  <c r="BL703" i="3"/>
  <c r="BJ702" i="3"/>
  <c r="BN702" i="3"/>
  <c r="BK702" i="3"/>
  <c r="BJ701" i="3"/>
  <c r="BM701" i="3"/>
  <c r="BL701" i="3"/>
  <c r="BN701" i="3"/>
  <c r="BL700" i="3"/>
  <c r="BJ700" i="3"/>
  <c r="BN700" i="3"/>
  <c r="BK700" i="3"/>
  <c r="BJ699" i="3"/>
  <c r="BM699" i="3"/>
  <c r="BL699" i="3"/>
  <c r="BN699" i="3"/>
  <c r="BL698" i="3"/>
  <c r="BJ698" i="3"/>
  <c r="BN698" i="3"/>
  <c r="BK698" i="3"/>
  <c r="BJ697" i="3"/>
  <c r="BM697" i="3"/>
  <c r="BL697" i="3"/>
  <c r="BN697" i="3"/>
  <c r="BL696" i="3"/>
  <c r="BJ696" i="3"/>
  <c r="BN696" i="3"/>
  <c r="BK696" i="3"/>
  <c r="BL695" i="3"/>
  <c r="BJ732" i="3"/>
  <c r="BN732" i="3"/>
  <c r="BL725" i="3"/>
  <c r="BM722" i="3"/>
  <c r="BJ720" i="3"/>
  <c r="BN720" i="3"/>
  <c r="BJ718" i="3"/>
  <c r="BN718" i="3"/>
  <c r="BL716" i="3"/>
  <c r="BK707" i="3"/>
  <c r="BK705" i="3"/>
  <c r="BK703" i="3"/>
  <c r="BK701" i="3"/>
  <c r="BK699" i="3"/>
  <c r="BK697" i="3"/>
  <c r="BK695" i="3"/>
  <c r="BN695" i="3"/>
  <c r="BJ736" i="3"/>
  <c r="BK734" i="3"/>
  <c r="BL729" i="3"/>
  <c r="BJ726" i="3"/>
  <c r="BN726" i="3"/>
  <c r="BK724" i="3"/>
  <c r="BL723" i="3"/>
  <c r="BN719" i="3"/>
  <c r="BL717" i="3"/>
  <c r="BK716" i="3"/>
  <c r="BJ714" i="3"/>
  <c r="BN714" i="3"/>
  <c r="BM713" i="3"/>
  <c r="BL713" i="3"/>
  <c r="BJ712" i="3"/>
  <c r="BN712" i="3"/>
  <c r="BK712" i="3"/>
  <c r="BJ707" i="3"/>
  <c r="BN707" i="3"/>
  <c r="BL706" i="3"/>
  <c r="BJ705" i="3"/>
  <c r="BN705" i="3"/>
  <c r="BL704" i="3"/>
  <c r="BJ703" i="3"/>
  <c r="BN703" i="3"/>
  <c r="BL702" i="3"/>
  <c r="BK688" i="3"/>
  <c r="BL678" i="3"/>
  <c r="BL676" i="3"/>
  <c r="BJ675" i="3"/>
  <c r="BM664" i="3"/>
  <c r="BL664" i="3"/>
  <c r="BJ663" i="3"/>
  <c r="BK693" i="3"/>
  <c r="BM693" i="3"/>
  <c r="BK689" i="3"/>
  <c r="BM689" i="3"/>
  <c r="BK685" i="3"/>
  <c r="BM685" i="3"/>
  <c r="BK683" i="3"/>
  <c r="BM682" i="3"/>
  <c r="BM680" i="3"/>
  <c r="BK678" i="3"/>
  <c r="BK676" i="3"/>
  <c r="BM675" i="3"/>
  <c r="BN675" i="3"/>
  <c r="BM674" i="3"/>
  <c r="BL674" i="3"/>
  <c r="BJ673" i="3"/>
  <c r="BJ669" i="3"/>
  <c r="BK664" i="3"/>
  <c r="BM663" i="3"/>
  <c r="BK694" i="3"/>
  <c r="BK686" i="3"/>
  <c r="BM683" i="3"/>
  <c r="BM678" i="3"/>
  <c r="BM676" i="3"/>
  <c r="BM672" i="3"/>
  <c r="BL672" i="3"/>
  <c r="BJ671" i="3"/>
  <c r="BM668" i="3"/>
  <c r="BL668" i="3"/>
  <c r="BJ667" i="3"/>
  <c r="BM695" i="3"/>
  <c r="BM691" i="3"/>
  <c r="BM687" i="3"/>
  <c r="BJ679" i="3"/>
  <c r="BN679" i="3"/>
  <c r="BK679" i="3"/>
  <c r="BK672" i="3"/>
  <c r="BM671" i="3"/>
  <c r="BN671" i="3"/>
  <c r="BK668" i="3"/>
  <c r="BM667" i="3"/>
  <c r="BN667" i="3"/>
  <c r="BM666" i="3"/>
  <c r="BL666" i="3"/>
  <c r="BJ665" i="3"/>
  <c r="BN652" i="3"/>
  <c r="BN650" i="3"/>
  <c r="BN648" i="3"/>
  <c r="BL647" i="3"/>
  <c r="BN646" i="3"/>
  <c r="BL645" i="3"/>
  <c r="BN644" i="3"/>
  <c r="BL643" i="3"/>
  <c r="BN642" i="3"/>
  <c r="BN640" i="3"/>
  <c r="BL639" i="3"/>
  <c r="BN638" i="3"/>
  <c r="BL637" i="3"/>
  <c r="BN636" i="3"/>
  <c r="BL635" i="3"/>
  <c r="BN634" i="3"/>
  <c r="BL633" i="3"/>
  <c r="BN632" i="3"/>
  <c r="BL631" i="3"/>
  <c r="BN630" i="3"/>
  <c r="BL629" i="3"/>
  <c r="BN628" i="3"/>
  <c r="BL627" i="3"/>
  <c r="BN626" i="3"/>
  <c r="BL625" i="3"/>
  <c r="BN624" i="3"/>
  <c r="BL623" i="3"/>
  <c r="BN622" i="3"/>
  <c r="BL621" i="3"/>
  <c r="BN620" i="3"/>
  <c r="BL619" i="3"/>
  <c r="BN618" i="3"/>
  <c r="BL617" i="3"/>
  <c r="BJ615" i="3"/>
  <c r="BL615" i="3"/>
  <c r="BL614" i="3"/>
  <c r="BJ614" i="3"/>
  <c r="BN614" i="3"/>
  <c r="BK614" i="3"/>
  <c r="BJ613" i="3"/>
  <c r="BM613" i="3"/>
  <c r="BL613" i="3"/>
  <c r="BN613" i="3"/>
  <c r="BL612" i="3"/>
  <c r="BJ612" i="3"/>
  <c r="BN612" i="3"/>
  <c r="BK612" i="3"/>
  <c r="BJ611" i="3"/>
  <c r="BM611" i="3"/>
  <c r="BL611" i="3"/>
  <c r="BN611" i="3"/>
  <c r="BL610" i="3"/>
  <c r="BJ610" i="3"/>
  <c r="BN610" i="3"/>
  <c r="BK610" i="3"/>
  <c r="BJ609" i="3"/>
  <c r="BM609" i="3"/>
  <c r="BL609" i="3"/>
  <c r="BK613" i="3"/>
  <c r="BK611" i="3"/>
  <c r="BJ616" i="3"/>
  <c r="BN616" i="3"/>
  <c r="BN609" i="3"/>
  <c r="BN607" i="3"/>
  <c r="BN605" i="3"/>
  <c r="BN603" i="3"/>
  <c r="BN601" i="3"/>
  <c r="BN599" i="3"/>
  <c r="BN597" i="3"/>
  <c r="BN595" i="3"/>
  <c r="BN593" i="3"/>
  <c r="BN591" i="3"/>
  <c r="BN589" i="3"/>
  <c r="BN583" i="3"/>
  <c r="BJ583" i="3"/>
  <c r="BN581" i="3"/>
  <c r="BJ581" i="3"/>
  <c r="BN579" i="3"/>
  <c r="BJ579" i="3"/>
  <c r="BN577" i="3"/>
  <c r="BJ577" i="3"/>
  <c r="BN575" i="3"/>
  <c r="BJ575" i="3"/>
  <c r="BN573" i="3"/>
  <c r="BJ573" i="3"/>
  <c r="BN571" i="3"/>
  <c r="BJ571" i="3"/>
  <c r="BN567" i="3"/>
  <c r="BJ567" i="3"/>
  <c r="BN565" i="3"/>
  <c r="BJ565" i="3"/>
  <c r="BN563" i="3"/>
  <c r="BJ563" i="3"/>
  <c r="BN561" i="3"/>
  <c r="BJ561" i="3"/>
  <c r="BN557" i="3"/>
  <c r="BJ557" i="3"/>
  <c r="BN553" i="3"/>
  <c r="BJ553" i="3"/>
  <c r="BN551" i="3"/>
  <c r="BJ551" i="3"/>
  <c r="BK608" i="3"/>
  <c r="BK606" i="3"/>
  <c r="BK604" i="3"/>
  <c r="BK602" i="3"/>
  <c r="BK600" i="3"/>
  <c r="BK598" i="3"/>
  <c r="BK596" i="3"/>
  <c r="BK594" i="3"/>
  <c r="BK592" i="3"/>
  <c r="BK590" i="3"/>
  <c r="BK588" i="3"/>
  <c r="BK586" i="3"/>
  <c r="BJ586" i="3"/>
  <c r="BJ584" i="3"/>
  <c r="L733" i="3"/>
  <c r="L729" i="3"/>
  <c r="L725" i="3"/>
  <c r="L721" i="3"/>
  <c r="L717" i="3"/>
  <c r="L713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L686" i="3"/>
  <c r="K686" i="3"/>
  <c r="L684" i="3"/>
  <c r="K684" i="3"/>
  <c r="L682" i="3"/>
  <c r="K682" i="3"/>
  <c r="L680" i="3"/>
  <c r="K680" i="3"/>
  <c r="L678" i="3"/>
  <c r="K678" i="3"/>
  <c r="L676" i="3"/>
  <c r="L674" i="3"/>
  <c r="L672" i="3"/>
  <c r="L670" i="3"/>
  <c r="L668" i="3"/>
  <c r="L666" i="3"/>
  <c r="L664" i="3"/>
  <c r="L662" i="3"/>
  <c r="L660" i="3"/>
  <c r="L658" i="3"/>
  <c r="L656" i="3"/>
  <c r="L731" i="3"/>
  <c r="L727" i="3"/>
  <c r="L723" i="3"/>
  <c r="L719" i="3"/>
  <c r="L715" i="3"/>
  <c r="L711" i="3"/>
  <c r="L709" i="3"/>
  <c r="K709" i="3"/>
  <c r="L707" i="3"/>
  <c r="K707" i="3"/>
  <c r="L705" i="3"/>
  <c r="K705" i="3"/>
  <c r="L703" i="3"/>
  <c r="K703" i="3"/>
  <c r="L701" i="3"/>
  <c r="K701" i="3"/>
  <c r="L699" i="3"/>
  <c r="K699" i="3"/>
  <c r="L697" i="3"/>
  <c r="K697" i="3"/>
  <c r="L695" i="3"/>
  <c r="K695" i="3"/>
  <c r="L693" i="3"/>
  <c r="K693" i="3"/>
  <c r="L691" i="3"/>
  <c r="K691" i="3"/>
  <c r="L689" i="3"/>
  <c r="K689" i="3"/>
  <c r="L687" i="3"/>
  <c r="K687" i="3"/>
  <c r="L685" i="3"/>
  <c r="K685" i="3"/>
  <c r="L683" i="3"/>
  <c r="K683" i="3"/>
  <c r="L681" i="3"/>
  <c r="K681" i="3"/>
  <c r="L679" i="3"/>
  <c r="K679" i="3"/>
  <c r="L677" i="3"/>
  <c r="K677" i="3"/>
  <c r="L675" i="3"/>
  <c r="L673" i="3"/>
  <c r="L671" i="3"/>
  <c r="L669" i="3"/>
  <c r="L667" i="3"/>
  <c r="L665" i="3"/>
  <c r="L663" i="3"/>
  <c r="L661" i="3"/>
  <c r="L659" i="3"/>
  <c r="L657" i="3"/>
  <c r="L655" i="3"/>
  <c r="K650" i="3"/>
  <c r="K646" i="3"/>
  <c r="K642" i="3"/>
  <c r="K638" i="3"/>
  <c r="K634" i="3"/>
  <c r="K623" i="3"/>
  <c r="K636" i="3"/>
  <c r="K632" i="3"/>
  <c r="L627" i="3"/>
  <c r="L623" i="3"/>
  <c r="L621" i="3"/>
  <c r="K621" i="3"/>
  <c r="L619" i="3"/>
  <c r="K619" i="3"/>
  <c r="L617" i="3"/>
  <c r="K617" i="3"/>
  <c r="L615" i="3"/>
  <c r="K615" i="3"/>
  <c r="L613" i="3"/>
  <c r="K613" i="3"/>
  <c r="L611" i="3"/>
  <c r="K611" i="3"/>
  <c r="L609" i="3"/>
  <c r="K609" i="3"/>
  <c r="L607" i="3"/>
  <c r="K607" i="3"/>
  <c r="L605" i="3"/>
  <c r="K605" i="3"/>
  <c r="L603" i="3"/>
  <c r="K603" i="3"/>
  <c r="L601" i="3"/>
  <c r="K601" i="3"/>
  <c r="L599" i="3"/>
  <c r="K599" i="3"/>
  <c r="L597" i="3"/>
  <c r="K597" i="3"/>
  <c r="L595" i="3"/>
  <c r="K595" i="3"/>
  <c r="L593" i="3"/>
  <c r="K593" i="3"/>
  <c r="L591" i="3"/>
  <c r="K591" i="3"/>
  <c r="L589" i="3"/>
  <c r="K589" i="3"/>
  <c r="L587" i="3"/>
  <c r="K587" i="3"/>
  <c r="L585" i="3"/>
  <c r="K585" i="3"/>
  <c r="L583" i="3"/>
  <c r="K583" i="3"/>
  <c r="L581" i="3"/>
  <c r="K581" i="3"/>
  <c r="L579" i="3"/>
  <c r="K579" i="3"/>
  <c r="L577" i="3"/>
  <c r="K577" i="3"/>
  <c r="L575" i="3"/>
  <c r="K575" i="3"/>
  <c r="L573" i="3"/>
  <c r="K573" i="3"/>
  <c r="L571" i="3"/>
  <c r="K571" i="3"/>
  <c r="L569" i="3"/>
  <c r="K569" i="3"/>
  <c r="L567" i="3"/>
  <c r="K567" i="3"/>
  <c r="L565" i="3"/>
  <c r="L629" i="3"/>
  <c r="L625" i="3"/>
  <c r="L622" i="3"/>
  <c r="K622" i="3"/>
  <c r="L620" i="3"/>
  <c r="K620" i="3"/>
  <c r="L618" i="3"/>
  <c r="K618" i="3"/>
  <c r="L616" i="3"/>
  <c r="K616" i="3"/>
  <c r="L614" i="3"/>
  <c r="K614" i="3"/>
  <c r="L612" i="3"/>
  <c r="K612" i="3"/>
  <c r="L610" i="3"/>
  <c r="K610" i="3"/>
  <c r="L608" i="3"/>
  <c r="K608" i="3"/>
  <c r="L606" i="3"/>
  <c r="K606" i="3"/>
  <c r="L604" i="3"/>
  <c r="K604" i="3"/>
  <c r="L602" i="3"/>
  <c r="K602" i="3"/>
  <c r="L600" i="3"/>
  <c r="K600" i="3"/>
  <c r="L598" i="3"/>
  <c r="K598" i="3"/>
  <c r="L596" i="3"/>
  <c r="K596" i="3"/>
  <c r="L594" i="3"/>
  <c r="K594" i="3"/>
  <c r="L592" i="3"/>
  <c r="K592" i="3"/>
  <c r="L590" i="3"/>
  <c r="K590" i="3"/>
  <c r="L588" i="3"/>
  <c r="K588" i="3"/>
  <c r="L586" i="3"/>
  <c r="K586" i="3"/>
  <c r="L584" i="3"/>
  <c r="K584" i="3"/>
  <c r="L582" i="3"/>
  <c r="K582" i="3"/>
  <c r="L580" i="3"/>
  <c r="K580" i="3"/>
  <c r="L578" i="3"/>
  <c r="K578" i="3"/>
  <c r="L576" i="3"/>
  <c r="K576" i="3"/>
  <c r="L574" i="3"/>
  <c r="K574" i="3"/>
  <c r="L572" i="3"/>
  <c r="K572" i="3"/>
  <c r="L570" i="3"/>
  <c r="K570" i="3"/>
  <c r="L568" i="3"/>
  <c r="K568" i="3"/>
  <c r="L566" i="3"/>
  <c r="K566" i="3"/>
  <c r="M358" i="3" l="1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BM358" i="3" s="1"/>
  <c r="AC358" i="3"/>
  <c r="AD358" i="3"/>
  <c r="AE358" i="3"/>
  <c r="AF358" i="3"/>
  <c r="BJ358" i="3" s="1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K358" i="3"/>
  <c r="BL358" i="3"/>
  <c r="BN358" i="3"/>
  <c r="M359" i="3"/>
  <c r="N359" i="3"/>
  <c r="O359" i="3"/>
  <c r="P359" i="3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K359" i="3"/>
  <c r="BL359" i="3"/>
  <c r="BN359" i="3"/>
  <c r="M360" i="3"/>
  <c r="N360" i="3"/>
  <c r="O360" i="3"/>
  <c r="BL360" i="3" s="1"/>
  <c r="P360" i="3"/>
  <c r="Q360" i="3"/>
  <c r="R360" i="3"/>
  <c r="S360" i="3"/>
  <c r="BM360" i="3" s="1"/>
  <c r="T360" i="3"/>
  <c r="U360" i="3"/>
  <c r="V360" i="3"/>
  <c r="BK360" i="3" s="1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N360" i="3"/>
  <c r="M361" i="3"/>
  <c r="BK361" i="3" s="1"/>
  <c r="N361" i="3"/>
  <c r="O361" i="3"/>
  <c r="P361" i="3"/>
  <c r="Q361" i="3"/>
  <c r="BJ361" i="3" s="1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L361" i="3"/>
  <c r="M362" i="3"/>
  <c r="N362" i="3"/>
  <c r="O362" i="3"/>
  <c r="BL362" i="3" s="1"/>
  <c r="P362" i="3"/>
  <c r="Q362" i="3"/>
  <c r="R362" i="3"/>
  <c r="S362" i="3"/>
  <c r="BM362" i="3" s="1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BJ362" i="3" s="1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K362" i="3"/>
  <c r="BN362" i="3"/>
  <c r="M363" i="3"/>
  <c r="BK363" i="3" s="1"/>
  <c r="N363" i="3"/>
  <c r="O363" i="3"/>
  <c r="P363" i="3"/>
  <c r="Q363" i="3"/>
  <c r="BJ363" i="3" s="1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BL363" i="3" s="1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M363" i="3"/>
  <c r="M364" i="3"/>
  <c r="N364" i="3"/>
  <c r="O364" i="3"/>
  <c r="BL364" i="3" s="1"/>
  <c r="P364" i="3"/>
  <c r="Q364" i="3"/>
  <c r="R364" i="3"/>
  <c r="S364" i="3"/>
  <c r="BM364" i="3" s="1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BJ364" i="3" s="1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K364" i="3"/>
  <c r="BN364" i="3"/>
  <c r="M365" i="3"/>
  <c r="BK365" i="3" s="1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L365" i="3"/>
  <c r="BM365" i="3"/>
  <c r="M366" i="3"/>
  <c r="N366" i="3"/>
  <c r="O366" i="3"/>
  <c r="BL366" i="3" s="1"/>
  <c r="P366" i="3"/>
  <c r="Q366" i="3"/>
  <c r="R366" i="3"/>
  <c r="S366" i="3"/>
  <c r="BM366" i="3" s="1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N366" i="3"/>
  <c r="M367" i="3"/>
  <c r="BK367" i="3" s="1"/>
  <c r="N367" i="3"/>
  <c r="O367" i="3"/>
  <c r="P367" i="3"/>
  <c r="Q367" i="3"/>
  <c r="BJ367" i="3" s="1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BL367" i="3" s="1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M367" i="3"/>
  <c r="M368" i="3"/>
  <c r="N368" i="3"/>
  <c r="O368" i="3"/>
  <c r="BL368" i="3" s="1"/>
  <c r="P368" i="3"/>
  <c r="Q368" i="3"/>
  <c r="R368" i="3"/>
  <c r="S368" i="3"/>
  <c r="BM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BJ368" i="3" s="1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K368" i="3"/>
  <c r="BN368" i="3"/>
  <c r="M369" i="3"/>
  <c r="BK369" i="3" s="1"/>
  <c r="N369" i="3"/>
  <c r="O369" i="3"/>
  <c r="P369" i="3"/>
  <c r="Q369" i="3"/>
  <c r="BJ369" i="3" s="1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BL369" i="3" s="1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M369" i="3"/>
  <c r="M370" i="3"/>
  <c r="N370" i="3"/>
  <c r="O370" i="3"/>
  <c r="BL370" i="3" s="1"/>
  <c r="P370" i="3"/>
  <c r="Q370" i="3"/>
  <c r="R370" i="3"/>
  <c r="S370" i="3"/>
  <c r="BM370" i="3" s="1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BJ370" i="3" s="1"/>
  <c r="AZ370" i="3"/>
  <c r="BA370" i="3"/>
  <c r="BB370" i="3"/>
  <c r="BC370" i="3"/>
  <c r="BD370" i="3"/>
  <c r="BE370" i="3"/>
  <c r="BF370" i="3"/>
  <c r="BG370" i="3"/>
  <c r="BH370" i="3"/>
  <c r="BI370" i="3"/>
  <c r="BK370" i="3"/>
  <c r="BN370" i="3"/>
  <c r="M371" i="3"/>
  <c r="BK371" i="3" s="1"/>
  <c r="N371" i="3"/>
  <c r="O371" i="3"/>
  <c r="P371" i="3"/>
  <c r="Q371" i="3"/>
  <c r="BJ371" i="3" s="1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L371" i="3" s="1"/>
  <c r="BF371" i="3"/>
  <c r="BG371" i="3"/>
  <c r="BH371" i="3"/>
  <c r="BI371" i="3"/>
  <c r="BM371" i="3"/>
  <c r="M372" i="3"/>
  <c r="N372" i="3"/>
  <c r="O372" i="3"/>
  <c r="BL372" i="3" s="1"/>
  <c r="P372" i="3"/>
  <c r="Q372" i="3"/>
  <c r="R372" i="3"/>
  <c r="S372" i="3"/>
  <c r="BM372" i="3" s="1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N372" i="3"/>
  <c r="M373" i="3"/>
  <c r="BK373" i="3" s="1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L373" i="3"/>
  <c r="BM373" i="3"/>
  <c r="M374" i="3"/>
  <c r="N374" i="3"/>
  <c r="O374" i="3"/>
  <c r="BL374" i="3" s="1"/>
  <c r="P374" i="3"/>
  <c r="Q374" i="3"/>
  <c r="R374" i="3"/>
  <c r="S374" i="3"/>
  <c r="BM374" i="3" s="1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BJ374" i="3" s="1"/>
  <c r="AZ374" i="3"/>
  <c r="BA374" i="3"/>
  <c r="BB374" i="3"/>
  <c r="BC374" i="3"/>
  <c r="BD374" i="3"/>
  <c r="BE374" i="3"/>
  <c r="BF374" i="3"/>
  <c r="BG374" i="3"/>
  <c r="BH374" i="3"/>
  <c r="BI374" i="3"/>
  <c r="BK374" i="3"/>
  <c r="BN374" i="3"/>
  <c r="M375" i="3"/>
  <c r="BK375" i="3" s="1"/>
  <c r="N375" i="3"/>
  <c r="O375" i="3"/>
  <c r="P375" i="3"/>
  <c r="Q375" i="3"/>
  <c r="BJ375" i="3" s="1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L375" i="3" s="1"/>
  <c r="BF375" i="3"/>
  <c r="BG375" i="3"/>
  <c r="BH375" i="3"/>
  <c r="BI375" i="3"/>
  <c r="BM375" i="3"/>
  <c r="M376" i="3"/>
  <c r="N376" i="3"/>
  <c r="O376" i="3"/>
  <c r="BL376" i="3" s="1"/>
  <c r="P376" i="3"/>
  <c r="Q376" i="3"/>
  <c r="R376" i="3"/>
  <c r="S376" i="3"/>
  <c r="BM376" i="3" s="1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BJ376" i="3" s="1"/>
  <c r="AZ376" i="3"/>
  <c r="BA376" i="3"/>
  <c r="BB376" i="3"/>
  <c r="BC376" i="3"/>
  <c r="BD376" i="3"/>
  <c r="BE376" i="3"/>
  <c r="BF376" i="3"/>
  <c r="BG376" i="3"/>
  <c r="BH376" i="3"/>
  <c r="BI376" i="3"/>
  <c r="BK376" i="3"/>
  <c r="BN376" i="3"/>
  <c r="M377" i="3"/>
  <c r="BK377" i="3" s="1"/>
  <c r="N377" i="3"/>
  <c r="O377" i="3"/>
  <c r="P377" i="3"/>
  <c r="Q377" i="3"/>
  <c r="BJ377" i="3" s="1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L377" i="3" s="1"/>
  <c r="BF377" i="3"/>
  <c r="BG377" i="3"/>
  <c r="BH377" i="3"/>
  <c r="BI377" i="3"/>
  <c r="BM377" i="3"/>
  <c r="M378" i="3"/>
  <c r="N378" i="3"/>
  <c r="O378" i="3"/>
  <c r="BL378" i="3" s="1"/>
  <c r="P378" i="3"/>
  <c r="Q378" i="3"/>
  <c r="R378" i="3"/>
  <c r="S378" i="3"/>
  <c r="BM378" i="3" s="1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BJ378" i="3" s="1"/>
  <c r="AZ378" i="3"/>
  <c r="BA378" i="3"/>
  <c r="BB378" i="3"/>
  <c r="BC378" i="3"/>
  <c r="BD378" i="3"/>
  <c r="BE378" i="3"/>
  <c r="BF378" i="3"/>
  <c r="BG378" i="3"/>
  <c r="BH378" i="3"/>
  <c r="BI378" i="3"/>
  <c r="BK378" i="3"/>
  <c r="BN378" i="3"/>
  <c r="M379" i="3"/>
  <c r="BK379" i="3" s="1"/>
  <c r="N379" i="3"/>
  <c r="O379" i="3"/>
  <c r="P379" i="3"/>
  <c r="Q379" i="3"/>
  <c r="BJ379" i="3" s="1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L379" i="3" s="1"/>
  <c r="BF379" i="3"/>
  <c r="BG379" i="3"/>
  <c r="BH379" i="3"/>
  <c r="BI379" i="3"/>
  <c r="BM379" i="3"/>
  <c r="M380" i="3"/>
  <c r="N380" i="3"/>
  <c r="O380" i="3"/>
  <c r="BL380" i="3" s="1"/>
  <c r="P380" i="3"/>
  <c r="Q380" i="3"/>
  <c r="R380" i="3"/>
  <c r="S380" i="3"/>
  <c r="BM380" i="3" s="1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BJ380" i="3" s="1"/>
  <c r="AZ380" i="3"/>
  <c r="BA380" i="3"/>
  <c r="BB380" i="3"/>
  <c r="BC380" i="3"/>
  <c r="BD380" i="3"/>
  <c r="BE380" i="3"/>
  <c r="BF380" i="3"/>
  <c r="BG380" i="3"/>
  <c r="BH380" i="3"/>
  <c r="BI380" i="3"/>
  <c r="BK380" i="3"/>
  <c r="BN380" i="3"/>
  <c r="M381" i="3"/>
  <c r="BK381" i="3" s="1"/>
  <c r="N381" i="3"/>
  <c r="O381" i="3"/>
  <c r="P381" i="3"/>
  <c r="Q381" i="3"/>
  <c r="BJ381" i="3" s="1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BL381" i="3" s="1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M381" i="3"/>
  <c r="M382" i="3"/>
  <c r="N382" i="3"/>
  <c r="O382" i="3"/>
  <c r="BL382" i="3" s="1"/>
  <c r="P382" i="3"/>
  <c r="Q382" i="3"/>
  <c r="R382" i="3"/>
  <c r="S382" i="3"/>
  <c r="BM382" i="3" s="1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N382" i="3"/>
  <c r="M383" i="3"/>
  <c r="BK383" i="3" s="1"/>
  <c r="N383" i="3"/>
  <c r="O383" i="3"/>
  <c r="P383" i="3"/>
  <c r="Q383" i="3"/>
  <c r="BJ383" i="3" s="1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BL383" i="3" s="1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M383" i="3"/>
  <c r="M384" i="3"/>
  <c r="N384" i="3"/>
  <c r="O384" i="3"/>
  <c r="BL384" i="3" s="1"/>
  <c r="P384" i="3"/>
  <c r="Q384" i="3"/>
  <c r="R384" i="3"/>
  <c r="S384" i="3"/>
  <c r="BM384" i="3" s="1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BJ384" i="3" s="1"/>
  <c r="AZ384" i="3"/>
  <c r="BA384" i="3"/>
  <c r="BB384" i="3"/>
  <c r="BC384" i="3"/>
  <c r="BD384" i="3"/>
  <c r="BE384" i="3"/>
  <c r="BF384" i="3"/>
  <c r="BG384" i="3"/>
  <c r="BH384" i="3"/>
  <c r="BI384" i="3"/>
  <c r="BK384" i="3"/>
  <c r="BN384" i="3"/>
  <c r="M385" i="3"/>
  <c r="BK385" i="3" s="1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L385" i="3"/>
  <c r="BM385" i="3"/>
  <c r="M386" i="3"/>
  <c r="N386" i="3"/>
  <c r="O386" i="3"/>
  <c r="BL386" i="3" s="1"/>
  <c r="P386" i="3"/>
  <c r="Q386" i="3"/>
  <c r="R386" i="3"/>
  <c r="S386" i="3"/>
  <c r="BM386" i="3" s="1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BJ386" i="3" s="1"/>
  <c r="AZ386" i="3"/>
  <c r="BA386" i="3"/>
  <c r="BB386" i="3"/>
  <c r="BC386" i="3"/>
  <c r="BD386" i="3"/>
  <c r="BE386" i="3"/>
  <c r="BF386" i="3"/>
  <c r="BG386" i="3"/>
  <c r="BH386" i="3"/>
  <c r="BI386" i="3"/>
  <c r="BK386" i="3"/>
  <c r="BN386" i="3"/>
  <c r="M387" i="3"/>
  <c r="BK387" i="3" s="1"/>
  <c r="N387" i="3"/>
  <c r="O387" i="3"/>
  <c r="P387" i="3"/>
  <c r="Q387" i="3"/>
  <c r="BJ387" i="3" s="1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L387" i="3" s="1"/>
  <c r="BF387" i="3"/>
  <c r="BG387" i="3"/>
  <c r="BH387" i="3"/>
  <c r="BI387" i="3"/>
  <c r="BM387" i="3"/>
  <c r="M388" i="3"/>
  <c r="N388" i="3"/>
  <c r="O388" i="3"/>
  <c r="BL388" i="3" s="1"/>
  <c r="P388" i="3"/>
  <c r="Q388" i="3"/>
  <c r="R388" i="3"/>
  <c r="S388" i="3"/>
  <c r="BM388" i="3" s="1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J388" i="3" s="1"/>
  <c r="BD388" i="3"/>
  <c r="BE388" i="3"/>
  <c r="BF388" i="3"/>
  <c r="BG388" i="3"/>
  <c r="BH388" i="3"/>
  <c r="BI388" i="3"/>
  <c r="BK388" i="3"/>
  <c r="BN388" i="3"/>
  <c r="M389" i="3"/>
  <c r="BK389" i="3" s="1"/>
  <c r="N389" i="3"/>
  <c r="O389" i="3"/>
  <c r="P389" i="3"/>
  <c r="Q389" i="3"/>
  <c r="BJ389" i="3" s="1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L389" i="3" s="1"/>
  <c r="BF389" i="3"/>
  <c r="BG389" i="3"/>
  <c r="BH389" i="3"/>
  <c r="BI389" i="3"/>
  <c r="BM389" i="3"/>
  <c r="M390" i="3"/>
  <c r="N390" i="3"/>
  <c r="O390" i="3"/>
  <c r="BL390" i="3" s="1"/>
  <c r="P390" i="3"/>
  <c r="Q390" i="3"/>
  <c r="R390" i="3"/>
  <c r="S390" i="3"/>
  <c r="BM390" i="3" s="1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N390" i="3"/>
  <c r="M391" i="3"/>
  <c r="BK391" i="3" s="1"/>
  <c r="N391" i="3"/>
  <c r="O391" i="3"/>
  <c r="P391" i="3"/>
  <c r="Q391" i="3"/>
  <c r="BJ391" i="3" s="1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L391" i="3" s="1"/>
  <c r="BM391" i="3"/>
  <c r="M392" i="3"/>
  <c r="N392" i="3"/>
  <c r="O392" i="3"/>
  <c r="BL392" i="3" s="1"/>
  <c r="P392" i="3"/>
  <c r="Q392" i="3"/>
  <c r="R392" i="3"/>
  <c r="S392" i="3"/>
  <c r="BM392" i="3" s="1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N392" i="3"/>
  <c r="M393" i="3"/>
  <c r="BK393" i="3" s="1"/>
  <c r="N393" i="3"/>
  <c r="O393" i="3"/>
  <c r="P393" i="3"/>
  <c r="Q393" i="3"/>
  <c r="BJ393" i="3" s="1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L393" i="3" s="1"/>
  <c r="BM393" i="3"/>
  <c r="M394" i="3"/>
  <c r="N394" i="3"/>
  <c r="O394" i="3"/>
  <c r="BL394" i="3" s="1"/>
  <c r="P394" i="3"/>
  <c r="Q394" i="3"/>
  <c r="R394" i="3"/>
  <c r="S394" i="3"/>
  <c r="BM394" i="3" s="1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N394" i="3"/>
  <c r="M395" i="3"/>
  <c r="BK395" i="3" s="1"/>
  <c r="N395" i="3"/>
  <c r="O395" i="3"/>
  <c r="P395" i="3"/>
  <c r="Q395" i="3"/>
  <c r="BJ395" i="3" s="1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L395" i="3"/>
  <c r="BM395" i="3"/>
  <c r="M396" i="3"/>
  <c r="N396" i="3"/>
  <c r="O396" i="3"/>
  <c r="BL396" i="3" s="1"/>
  <c r="P396" i="3"/>
  <c r="Q396" i="3"/>
  <c r="R396" i="3"/>
  <c r="S396" i="3"/>
  <c r="BM396" i="3" s="1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N396" i="3"/>
  <c r="M397" i="3"/>
  <c r="BK397" i="3" s="1"/>
  <c r="N397" i="3"/>
  <c r="O397" i="3"/>
  <c r="P397" i="3"/>
  <c r="Q397" i="3"/>
  <c r="BJ397" i="3" s="1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BM397" i="3" s="1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L397" i="3"/>
  <c r="M398" i="3"/>
  <c r="N398" i="3"/>
  <c r="O398" i="3"/>
  <c r="BL398" i="3" s="1"/>
  <c r="P398" i="3"/>
  <c r="Q398" i="3"/>
  <c r="R398" i="3"/>
  <c r="S398" i="3"/>
  <c r="BM398" i="3" s="1"/>
  <c r="T398" i="3"/>
  <c r="U398" i="3"/>
  <c r="V398" i="3"/>
  <c r="BK398" i="3" s="1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N398" i="3"/>
  <c r="M399" i="3"/>
  <c r="BK399" i="3" s="1"/>
  <c r="N399" i="3"/>
  <c r="O399" i="3"/>
  <c r="P399" i="3"/>
  <c r="Q399" i="3"/>
  <c r="BJ399" i="3" s="1"/>
  <c r="R399" i="3"/>
  <c r="S399" i="3"/>
  <c r="T399" i="3"/>
  <c r="BM399" i="3" s="1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L399" i="3"/>
  <c r="M400" i="3"/>
  <c r="N400" i="3"/>
  <c r="O400" i="3"/>
  <c r="BL400" i="3" s="1"/>
  <c r="P400" i="3"/>
  <c r="Q400" i="3"/>
  <c r="R400" i="3"/>
  <c r="S400" i="3"/>
  <c r="BM400" i="3" s="1"/>
  <c r="T400" i="3"/>
  <c r="U400" i="3"/>
  <c r="V400" i="3"/>
  <c r="BK400" i="3" s="1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N400" i="3"/>
  <c r="M401" i="3"/>
  <c r="BK401" i="3" s="1"/>
  <c r="N401" i="3"/>
  <c r="O401" i="3"/>
  <c r="P401" i="3"/>
  <c r="Q401" i="3"/>
  <c r="BJ401" i="3" s="1"/>
  <c r="R401" i="3"/>
  <c r="S401" i="3"/>
  <c r="T401" i="3"/>
  <c r="BM401" i="3" s="1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L401" i="3"/>
  <c r="M402" i="3"/>
  <c r="N402" i="3"/>
  <c r="O402" i="3"/>
  <c r="BL402" i="3" s="1"/>
  <c r="P402" i="3"/>
  <c r="Q402" i="3"/>
  <c r="R402" i="3"/>
  <c r="S402" i="3"/>
  <c r="BM402" i="3" s="1"/>
  <c r="T402" i="3"/>
  <c r="U402" i="3"/>
  <c r="V402" i="3"/>
  <c r="BK402" i="3" s="1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N402" i="3"/>
  <c r="M403" i="3"/>
  <c r="BK403" i="3" s="1"/>
  <c r="N403" i="3"/>
  <c r="O403" i="3"/>
  <c r="P403" i="3"/>
  <c r="Q403" i="3"/>
  <c r="BJ403" i="3" s="1"/>
  <c r="R403" i="3"/>
  <c r="S403" i="3"/>
  <c r="T403" i="3"/>
  <c r="BM403" i="3" s="1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L403" i="3"/>
  <c r="M404" i="3"/>
  <c r="N404" i="3"/>
  <c r="O404" i="3"/>
  <c r="BL404" i="3" s="1"/>
  <c r="P404" i="3"/>
  <c r="Q404" i="3"/>
  <c r="R404" i="3"/>
  <c r="S404" i="3"/>
  <c r="BM404" i="3" s="1"/>
  <c r="T404" i="3"/>
  <c r="U404" i="3"/>
  <c r="V404" i="3"/>
  <c r="BK404" i="3" s="1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N404" i="3"/>
  <c r="M405" i="3"/>
  <c r="BK405" i="3" s="1"/>
  <c r="N405" i="3"/>
  <c r="O405" i="3"/>
  <c r="P405" i="3"/>
  <c r="Q405" i="3"/>
  <c r="BJ405" i="3" s="1"/>
  <c r="R405" i="3"/>
  <c r="S405" i="3"/>
  <c r="T405" i="3"/>
  <c r="BM405" i="3" s="1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L405" i="3"/>
  <c r="M406" i="3"/>
  <c r="N406" i="3"/>
  <c r="O406" i="3"/>
  <c r="BL406" i="3" s="1"/>
  <c r="P406" i="3"/>
  <c r="Q406" i="3"/>
  <c r="R406" i="3"/>
  <c r="S406" i="3"/>
  <c r="BM406" i="3" s="1"/>
  <c r="T406" i="3"/>
  <c r="U406" i="3"/>
  <c r="V406" i="3"/>
  <c r="BK406" i="3" s="1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N406" i="3"/>
  <c r="M407" i="3"/>
  <c r="BK407" i="3" s="1"/>
  <c r="N407" i="3"/>
  <c r="O407" i="3"/>
  <c r="P407" i="3"/>
  <c r="Q407" i="3"/>
  <c r="BJ407" i="3" s="1"/>
  <c r="R407" i="3"/>
  <c r="S407" i="3"/>
  <c r="T407" i="3"/>
  <c r="BM407" i="3" s="1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L407" i="3"/>
  <c r="M408" i="3"/>
  <c r="N408" i="3"/>
  <c r="O408" i="3"/>
  <c r="BL408" i="3" s="1"/>
  <c r="P408" i="3"/>
  <c r="Q408" i="3"/>
  <c r="R408" i="3"/>
  <c r="S408" i="3"/>
  <c r="BM408" i="3" s="1"/>
  <c r="T408" i="3"/>
  <c r="U408" i="3"/>
  <c r="V408" i="3"/>
  <c r="BK408" i="3" s="1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N408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BL409" i="3" s="1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M410" i="3"/>
  <c r="N410" i="3"/>
  <c r="BN410" i="3" s="1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L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BJ412" i="3" s="1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L413" i="3" s="1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BJ414" i="3" s="1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N414" i="3"/>
  <c r="M415" i="3"/>
  <c r="N415" i="3"/>
  <c r="O415" i="3"/>
  <c r="P415" i="3"/>
  <c r="Q415" i="3"/>
  <c r="R415" i="3"/>
  <c r="S415" i="3"/>
  <c r="T415" i="3"/>
  <c r="U415" i="3"/>
  <c r="BL415" i="3" s="1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BM415" i="3" s="1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M416" i="3"/>
  <c r="N416" i="3"/>
  <c r="BN416" i="3" s="1"/>
  <c r="O416" i="3"/>
  <c r="P416" i="3"/>
  <c r="Q416" i="3"/>
  <c r="R416" i="3"/>
  <c r="S416" i="3"/>
  <c r="T416" i="3"/>
  <c r="U416" i="3"/>
  <c r="V416" i="3"/>
  <c r="BK416" i="3" s="1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M417" i="3"/>
  <c r="N417" i="3"/>
  <c r="O417" i="3"/>
  <c r="P417" i="3"/>
  <c r="Q417" i="3"/>
  <c r="R417" i="3"/>
  <c r="S417" i="3"/>
  <c r="T417" i="3"/>
  <c r="U417" i="3"/>
  <c r="BL417" i="3" s="1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BM417" i="3" s="1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K417" i="3"/>
  <c r="M418" i="3"/>
  <c r="BK418" i="3" s="1"/>
  <c r="N418" i="3"/>
  <c r="O418" i="3"/>
  <c r="P418" i="3"/>
  <c r="Q418" i="3"/>
  <c r="R418" i="3"/>
  <c r="BL418" i="3" s="1"/>
  <c r="S418" i="3"/>
  <c r="T418" i="3"/>
  <c r="U418" i="3"/>
  <c r="V418" i="3"/>
  <c r="BM418" i="3" s="1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N418" i="3"/>
  <c r="M419" i="3"/>
  <c r="N419" i="3"/>
  <c r="O419" i="3"/>
  <c r="P419" i="3"/>
  <c r="BN419" i="3" s="1"/>
  <c r="Q419" i="3"/>
  <c r="R419" i="3"/>
  <c r="S419" i="3"/>
  <c r="BM419" i="3" s="1"/>
  <c r="T419" i="3"/>
  <c r="BJ419" i="3" s="1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L419" i="3"/>
  <c r="M420" i="3"/>
  <c r="BK420" i="3" s="1"/>
  <c r="N420" i="3"/>
  <c r="O420" i="3"/>
  <c r="P420" i="3"/>
  <c r="Q420" i="3"/>
  <c r="R420" i="3"/>
  <c r="BL420" i="3" s="1"/>
  <c r="S420" i="3"/>
  <c r="T420" i="3"/>
  <c r="U420" i="3"/>
  <c r="V420" i="3"/>
  <c r="BM420" i="3" s="1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N420" i="3"/>
  <c r="M421" i="3"/>
  <c r="N421" i="3"/>
  <c r="O421" i="3"/>
  <c r="P421" i="3"/>
  <c r="BN421" i="3" s="1"/>
  <c r="Q421" i="3"/>
  <c r="R421" i="3"/>
  <c r="S421" i="3"/>
  <c r="BM421" i="3" s="1"/>
  <c r="T421" i="3"/>
  <c r="BJ421" i="3" s="1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L421" i="3"/>
  <c r="M422" i="3"/>
  <c r="BK422" i="3" s="1"/>
  <c r="N422" i="3"/>
  <c r="O422" i="3"/>
  <c r="P422" i="3"/>
  <c r="Q422" i="3"/>
  <c r="R422" i="3"/>
  <c r="BL422" i="3" s="1"/>
  <c r="S422" i="3"/>
  <c r="T422" i="3"/>
  <c r="U422" i="3"/>
  <c r="V422" i="3"/>
  <c r="BM422" i="3" s="1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N422" i="3"/>
  <c r="M423" i="3"/>
  <c r="N423" i="3"/>
  <c r="O423" i="3"/>
  <c r="P423" i="3"/>
  <c r="BN423" i="3" s="1"/>
  <c r="Q423" i="3"/>
  <c r="R423" i="3"/>
  <c r="S423" i="3"/>
  <c r="BM423" i="3" s="1"/>
  <c r="T423" i="3"/>
  <c r="BJ423" i="3" s="1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L423" i="3"/>
  <c r="M424" i="3"/>
  <c r="BK424" i="3" s="1"/>
  <c r="N424" i="3"/>
  <c r="O424" i="3"/>
  <c r="P424" i="3"/>
  <c r="Q424" i="3"/>
  <c r="R424" i="3"/>
  <c r="BL424" i="3" s="1"/>
  <c r="S424" i="3"/>
  <c r="T424" i="3"/>
  <c r="U424" i="3"/>
  <c r="V424" i="3"/>
  <c r="BM424" i="3" s="1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N424" i="3"/>
  <c r="M425" i="3"/>
  <c r="N425" i="3"/>
  <c r="O425" i="3"/>
  <c r="P425" i="3"/>
  <c r="BN425" i="3" s="1"/>
  <c r="Q425" i="3"/>
  <c r="R425" i="3"/>
  <c r="S425" i="3"/>
  <c r="BM425" i="3" s="1"/>
  <c r="T425" i="3"/>
  <c r="BJ425" i="3" s="1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L425" i="3"/>
  <c r="M426" i="3"/>
  <c r="BK426" i="3" s="1"/>
  <c r="N426" i="3"/>
  <c r="O426" i="3"/>
  <c r="P426" i="3"/>
  <c r="Q426" i="3"/>
  <c r="R426" i="3"/>
  <c r="BL426" i="3" s="1"/>
  <c r="S426" i="3"/>
  <c r="T426" i="3"/>
  <c r="U426" i="3"/>
  <c r="V426" i="3"/>
  <c r="BM426" i="3" s="1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N426" i="3"/>
  <c r="M427" i="3"/>
  <c r="N427" i="3"/>
  <c r="O427" i="3"/>
  <c r="P427" i="3"/>
  <c r="BN427" i="3" s="1"/>
  <c r="Q427" i="3"/>
  <c r="R427" i="3"/>
  <c r="S427" i="3"/>
  <c r="BM427" i="3" s="1"/>
  <c r="T427" i="3"/>
  <c r="BJ427" i="3" s="1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L427" i="3"/>
  <c r="M428" i="3"/>
  <c r="BK428" i="3" s="1"/>
  <c r="N428" i="3"/>
  <c r="O428" i="3"/>
  <c r="P428" i="3"/>
  <c r="Q428" i="3"/>
  <c r="R428" i="3"/>
  <c r="BL428" i="3" s="1"/>
  <c r="S428" i="3"/>
  <c r="T428" i="3"/>
  <c r="U428" i="3"/>
  <c r="V428" i="3"/>
  <c r="BM428" i="3" s="1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N428" i="3"/>
  <c r="M429" i="3"/>
  <c r="N429" i="3"/>
  <c r="O429" i="3"/>
  <c r="P429" i="3"/>
  <c r="BN429" i="3" s="1"/>
  <c r="Q429" i="3"/>
  <c r="R429" i="3"/>
  <c r="S429" i="3"/>
  <c r="BM429" i="3" s="1"/>
  <c r="T429" i="3"/>
  <c r="BJ429" i="3" s="1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L429" i="3"/>
  <c r="M430" i="3"/>
  <c r="BK430" i="3" s="1"/>
  <c r="N430" i="3"/>
  <c r="O430" i="3"/>
  <c r="P430" i="3"/>
  <c r="Q430" i="3"/>
  <c r="R430" i="3"/>
  <c r="BL430" i="3" s="1"/>
  <c r="S430" i="3"/>
  <c r="T430" i="3"/>
  <c r="U430" i="3"/>
  <c r="V430" i="3"/>
  <c r="BM430" i="3" s="1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N430" i="3"/>
  <c r="M431" i="3"/>
  <c r="N431" i="3"/>
  <c r="O431" i="3"/>
  <c r="P431" i="3"/>
  <c r="BN431" i="3" s="1"/>
  <c r="Q431" i="3"/>
  <c r="R431" i="3"/>
  <c r="S431" i="3"/>
  <c r="BM431" i="3" s="1"/>
  <c r="T431" i="3"/>
  <c r="BJ431" i="3" s="1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BK432" i="3" s="1"/>
  <c r="N432" i="3"/>
  <c r="O432" i="3"/>
  <c r="P432" i="3"/>
  <c r="Q432" i="3"/>
  <c r="R432" i="3"/>
  <c r="BL432" i="3" s="1"/>
  <c r="S432" i="3"/>
  <c r="T432" i="3"/>
  <c r="U432" i="3"/>
  <c r="V432" i="3"/>
  <c r="BM432" i="3" s="1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N432" i="3"/>
  <c r="M433" i="3"/>
  <c r="N433" i="3"/>
  <c r="O433" i="3"/>
  <c r="P433" i="3"/>
  <c r="BN433" i="3" s="1"/>
  <c r="Q433" i="3"/>
  <c r="R433" i="3"/>
  <c r="S433" i="3"/>
  <c r="BM433" i="3" s="1"/>
  <c r="T433" i="3"/>
  <c r="BJ433" i="3" s="1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BK434" i="3" s="1"/>
  <c r="N434" i="3"/>
  <c r="O434" i="3"/>
  <c r="P434" i="3"/>
  <c r="Q434" i="3"/>
  <c r="R434" i="3"/>
  <c r="BL434" i="3" s="1"/>
  <c r="S434" i="3"/>
  <c r="T434" i="3"/>
  <c r="U434" i="3"/>
  <c r="V434" i="3"/>
  <c r="BM434" i="3" s="1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N435" i="3"/>
  <c r="O435" i="3"/>
  <c r="P435" i="3"/>
  <c r="BN435" i="3" s="1"/>
  <c r="Q435" i="3"/>
  <c r="R435" i="3"/>
  <c r="S435" i="3"/>
  <c r="BM435" i="3" s="1"/>
  <c r="T435" i="3"/>
  <c r="BJ435" i="3" s="1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L435" i="3"/>
  <c r="M436" i="3"/>
  <c r="BK436" i="3" s="1"/>
  <c r="N436" i="3"/>
  <c r="O436" i="3"/>
  <c r="P436" i="3"/>
  <c r="Q436" i="3"/>
  <c r="R436" i="3"/>
  <c r="BL436" i="3" s="1"/>
  <c r="S436" i="3"/>
  <c r="T436" i="3"/>
  <c r="U436" i="3"/>
  <c r="V436" i="3"/>
  <c r="BM436" i="3" s="1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N436" i="3"/>
  <c r="M437" i="3"/>
  <c r="N437" i="3"/>
  <c r="O437" i="3"/>
  <c r="P437" i="3"/>
  <c r="BN437" i="3" s="1"/>
  <c r="Q437" i="3"/>
  <c r="R437" i="3"/>
  <c r="S437" i="3"/>
  <c r="BM437" i="3" s="1"/>
  <c r="T437" i="3"/>
  <c r="BJ437" i="3" s="1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L437" i="3"/>
  <c r="M438" i="3"/>
  <c r="BK438" i="3" s="1"/>
  <c r="N438" i="3"/>
  <c r="O438" i="3"/>
  <c r="P438" i="3"/>
  <c r="Q438" i="3"/>
  <c r="R438" i="3"/>
  <c r="BL438" i="3" s="1"/>
  <c r="S438" i="3"/>
  <c r="T438" i="3"/>
  <c r="U438" i="3"/>
  <c r="V438" i="3"/>
  <c r="BM438" i="3" s="1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N438" i="3"/>
  <c r="M439" i="3"/>
  <c r="N439" i="3"/>
  <c r="O439" i="3"/>
  <c r="P439" i="3"/>
  <c r="BN439" i="3" s="1"/>
  <c r="Q439" i="3"/>
  <c r="R439" i="3"/>
  <c r="S439" i="3"/>
  <c r="BM439" i="3" s="1"/>
  <c r="T439" i="3"/>
  <c r="BJ439" i="3" s="1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BK440" i="3" s="1"/>
  <c r="N440" i="3"/>
  <c r="O440" i="3"/>
  <c r="P440" i="3"/>
  <c r="Q440" i="3"/>
  <c r="R440" i="3"/>
  <c r="BL440" i="3" s="1"/>
  <c r="S440" i="3"/>
  <c r="T440" i="3"/>
  <c r="U440" i="3"/>
  <c r="V440" i="3"/>
  <c r="BM440" i="3" s="1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N440" i="3"/>
  <c r="M441" i="3"/>
  <c r="N441" i="3"/>
  <c r="O441" i="3"/>
  <c r="P441" i="3"/>
  <c r="BN441" i="3" s="1"/>
  <c r="Q441" i="3"/>
  <c r="R441" i="3"/>
  <c r="S441" i="3"/>
  <c r="BM441" i="3" s="1"/>
  <c r="T441" i="3"/>
  <c r="BJ441" i="3" s="1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L441" i="3"/>
  <c r="M442" i="3"/>
  <c r="BK442" i="3" s="1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M442" i="3"/>
  <c r="BN442" i="3"/>
  <c r="M443" i="3"/>
  <c r="N443" i="3"/>
  <c r="O443" i="3"/>
  <c r="P443" i="3"/>
  <c r="BN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L443" i="3"/>
  <c r="M444" i="3"/>
  <c r="BK444" i="3" s="1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M444" i="3"/>
  <c r="BN444" i="3"/>
  <c r="M445" i="3"/>
  <c r="N445" i="3"/>
  <c r="O445" i="3"/>
  <c r="P445" i="3"/>
  <c r="BN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L445" i="3"/>
  <c r="M446" i="3"/>
  <c r="N446" i="3"/>
  <c r="O446" i="3"/>
  <c r="P446" i="3"/>
  <c r="Q446" i="3"/>
  <c r="R446" i="3"/>
  <c r="BL446" i="3" s="1"/>
  <c r="S446" i="3"/>
  <c r="T446" i="3"/>
  <c r="U446" i="3"/>
  <c r="V446" i="3"/>
  <c r="BK446" i="3" s="1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N446" i="3"/>
  <c r="M447" i="3"/>
  <c r="N447" i="3"/>
  <c r="O447" i="3"/>
  <c r="P447" i="3"/>
  <c r="BN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L447" i="3"/>
  <c r="M448" i="3"/>
  <c r="N448" i="3"/>
  <c r="O448" i="3"/>
  <c r="P448" i="3"/>
  <c r="Q448" i="3"/>
  <c r="R448" i="3"/>
  <c r="BL448" i="3" s="1"/>
  <c r="S448" i="3"/>
  <c r="T448" i="3"/>
  <c r="U448" i="3"/>
  <c r="V448" i="3"/>
  <c r="BK448" i="3" s="1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N448" i="3"/>
  <c r="M449" i="3"/>
  <c r="N449" i="3"/>
  <c r="O449" i="3"/>
  <c r="P449" i="3"/>
  <c r="BN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L449" i="3"/>
  <c r="M450" i="3"/>
  <c r="BK450" i="3" s="1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M450" i="3"/>
  <c r="BN450" i="3"/>
  <c r="M451" i="3"/>
  <c r="N451" i="3"/>
  <c r="O451" i="3"/>
  <c r="P451" i="3"/>
  <c r="BN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L451" i="3"/>
  <c r="M452" i="3"/>
  <c r="BK452" i="3" s="1"/>
  <c r="N452" i="3"/>
  <c r="O452" i="3"/>
  <c r="P452" i="3"/>
  <c r="Q452" i="3"/>
  <c r="R452" i="3"/>
  <c r="BL452" i="3" s="1"/>
  <c r="S452" i="3"/>
  <c r="T452" i="3"/>
  <c r="U452" i="3"/>
  <c r="V452" i="3"/>
  <c r="BM452" i="3" s="1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N452" i="3"/>
  <c r="M453" i="3"/>
  <c r="N453" i="3"/>
  <c r="O453" i="3"/>
  <c r="P453" i="3"/>
  <c r="Q453" i="3"/>
  <c r="R453" i="3"/>
  <c r="S453" i="3"/>
  <c r="BM453" i="3" s="1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N453" i="3"/>
  <c r="M454" i="3"/>
  <c r="BK454" i="3" s="1"/>
  <c r="N454" i="3"/>
  <c r="O454" i="3"/>
  <c r="P454" i="3"/>
  <c r="Q454" i="3"/>
  <c r="R454" i="3"/>
  <c r="BL454" i="3" s="1"/>
  <c r="S454" i="3"/>
  <c r="T454" i="3"/>
  <c r="U454" i="3"/>
  <c r="V454" i="3"/>
  <c r="BM454" i="3" s="1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N454" i="3"/>
  <c r="M455" i="3"/>
  <c r="N455" i="3"/>
  <c r="O455" i="3"/>
  <c r="BN455" i="3" s="1"/>
  <c r="P455" i="3"/>
  <c r="BK455" i="3" s="1"/>
  <c r="Q455" i="3"/>
  <c r="R455" i="3"/>
  <c r="S455" i="3"/>
  <c r="BM455" i="3" s="1"/>
  <c r="T455" i="3"/>
  <c r="BJ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L455" i="3"/>
  <c r="M456" i="3"/>
  <c r="BK456" i="3" s="1"/>
  <c r="N456" i="3"/>
  <c r="O456" i="3"/>
  <c r="P456" i="3"/>
  <c r="Q456" i="3"/>
  <c r="R456" i="3"/>
  <c r="BL456" i="3" s="1"/>
  <c r="S456" i="3"/>
  <c r="T456" i="3"/>
  <c r="U456" i="3"/>
  <c r="V456" i="3"/>
  <c r="BM456" i="3" s="1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N456" i="3"/>
  <c r="M457" i="3"/>
  <c r="N457" i="3"/>
  <c r="O457" i="3"/>
  <c r="BN457" i="3" s="1"/>
  <c r="P457" i="3"/>
  <c r="BK457" i="3" s="1"/>
  <c r="Q457" i="3"/>
  <c r="R457" i="3"/>
  <c r="S457" i="3"/>
  <c r="BM457" i="3" s="1"/>
  <c r="T457" i="3"/>
  <c r="BJ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L457" i="3"/>
  <c r="M458" i="3"/>
  <c r="BK458" i="3" s="1"/>
  <c r="N458" i="3"/>
  <c r="O458" i="3"/>
  <c r="P458" i="3"/>
  <c r="Q458" i="3"/>
  <c r="R458" i="3"/>
  <c r="BL458" i="3" s="1"/>
  <c r="S458" i="3"/>
  <c r="T458" i="3"/>
  <c r="U458" i="3"/>
  <c r="V458" i="3"/>
  <c r="BM458" i="3" s="1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N458" i="3"/>
  <c r="M459" i="3"/>
  <c r="N459" i="3"/>
  <c r="O459" i="3"/>
  <c r="BN459" i="3" s="1"/>
  <c r="P459" i="3"/>
  <c r="BK459" i="3" s="1"/>
  <c r="Q459" i="3"/>
  <c r="R459" i="3"/>
  <c r="S459" i="3"/>
  <c r="BM459" i="3" s="1"/>
  <c r="T459" i="3"/>
  <c r="BJ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L459" i="3"/>
  <c r="M460" i="3"/>
  <c r="BK460" i="3" s="1"/>
  <c r="N460" i="3"/>
  <c r="O460" i="3"/>
  <c r="P460" i="3"/>
  <c r="Q460" i="3"/>
  <c r="R460" i="3"/>
  <c r="BL460" i="3" s="1"/>
  <c r="S460" i="3"/>
  <c r="T460" i="3"/>
  <c r="U460" i="3"/>
  <c r="V460" i="3"/>
  <c r="BM460" i="3" s="1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N460" i="3"/>
  <c r="M461" i="3"/>
  <c r="N461" i="3"/>
  <c r="O461" i="3"/>
  <c r="BN461" i="3" s="1"/>
  <c r="P461" i="3"/>
  <c r="BK461" i="3" s="1"/>
  <c r="Q461" i="3"/>
  <c r="R461" i="3"/>
  <c r="S461" i="3"/>
  <c r="BM461" i="3" s="1"/>
  <c r="T461" i="3"/>
  <c r="BJ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L461" i="3"/>
  <c r="M462" i="3"/>
  <c r="BK462" i="3" s="1"/>
  <c r="N462" i="3"/>
  <c r="O462" i="3"/>
  <c r="P462" i="3"/>
  <c r="Q462" i="3"/>
  <c r="R462" i="3"/>
  <c r="BL462" i="3" s="1"/>
  <c r="S462" i="3"/>
  <c r="T462" i="3"/>
  <c r="U462" i="3"/>
  <c r="V462" i="3"/>
  <c r="BM462" i="3" s="1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N462" i="3"/>
  <c r="M463" i="3"/>
  <c r="N463" i="3"/>
  <c r="O463" i="3"/>
  <c r="BN463" i="3" s="1"/>
  <c r="P463" i="3"/>
  <c r="BK463" i="3" s="1"/>
  <c r="Q463" i="3"/>
  <c r="R463" i="3"/>
  <c r="S463" i="3"/>
  <c r="BM463" i="3" s="1"/>
  <c r="T463" i="3"/>
  <c r="BJ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L463" i="3"/>
  <c r="M464" i="3"/>
  <c r="BK464" i="3" s="1"/>
  <c r="N464" i="3"/>
  <c r="O464" i="3"/>
  <c r="P464" i="3"/>
  <c r="Q464" i="3"/>
  <c r="R464" i="3"/>
  <c r="BL464" i="3" s="1"/>
  <c r="S464" i="3"/>
  <c r="T464" i="3"/>
  <c r="U464" i="3"/>
  <c r="V464" i="3"/>
  <c r="BM464" i="3" s="1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N464" i="3"/>
  <c r="M465" i="3"/>
  <c r="N465" i="3"/>
  <c r="O465" i="3"/>
  <c r="BN465" i="3" s="1"/>
  <c r="P465" i="3"/>
  <c r="BK465" i="3" s="1"/>
  <c r="Q465" i="3"/>
  <c r="R465" i="3"/>
  <c r="S465" i="3"/>
  <c r="BM465" i="3" s="1"/>
  <c r="T465" i="3"/>
  <c r="BJ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L465" i="3"/>
  <c r="M466" i="3"/>
  <c r="BK466" i="3" s="1"/>
  <c r="N466" i="3"/>
  <c r="O466" i="3"/>
  <c r="P466" i="3"/>
  <c r="Q466" i="3"/>
  <c r="R466" i="3"/>
  <c r="BL466" i="3" s="1"/>
  <c r="S466" i="3"/>
  <c r="T466" i="3"/>
  <c r="U466" i="3"/>
  <c r="V466" i="3"/>
  <c r="BM466" i="3" s="1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N466" i="3"/>
  <c r="M467" i="3"/>
  <c r="N467" i="3"/>
  <c r="O467" i="3"/>
  <c r="BN467" i="3" s="1"/>
  <c r="P467" i="3"/>
  <c r="BK467" i="3" s="1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BL467" i="3" s="1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M468" i="3"/>
  <c r="N468" i="3"/>
  <c r="BN468" i="3" s="1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M469" i="3"/>
  <c r="N469" i="3"/>
  <c r="O469" i="3"/>
  <c r="BN469" i="3" s="1"/>
  <c r="P469" i="3"/>
  <c r="BK469" i="3" s="1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L469" i="3"/>
  <c r="M470" i="3"/>
  <c r="N470" i="3"/>
  <c r="O470" i="3"/>
  <c r="P470" i="3"/>
  <c r="Q470" i="3"/>
  <c r="BJ470" i="3" s="1"/>
  <c r="R470" i="3"/>
  <c r="S470" i="3"/>
  <c r="T470" i="3"/>
  <c r="U470" i="3"/>
  <c r="BM470" i="3" s="1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N470" i="3"/>
  <c r="M471" i="3"/>
  <c r="N471" i="3"/>
  <c r="O471" i="3"/>
  <c r="P471" i="3"/>
  <c r="Q471" i="3"/>
  <c r="R471" i="3"/>
  <c r="S471" i="3"/>
  <c r="BM471" i="3" s="1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N471" i="3"/>
  <c r="M472" i="3"/>
  <c r="N472" i="3"/>
  <c r="O472" i="3"/>
  <c r="P472" i="3"/>
  <c r="Q472" i="3"/>
  <c r="BJ472" i="3" s="1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M472" i="3"/>
  <c r="BN472" i="3"/>
  <c r="M473" i="3"/>
  <c r="N473" i="3"/>
  <c r="O473" i="3"/>
  <c r="BN473" i="3" s="1"/>
  <c r="P473" i="3"/>
  <c r="Q473" i="3"/>
  <c r="BJ473" i="3" s="1"/>
  <c r="R473" i="3"/>
  <c r="S473" i="3"/>
  <c r="BM473" i="3" s="1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K473" i="3"/>
  <c r="M474" i="3"/>
  <c r="BK474" i="3" s="1"/>
  <c r="N474" i="3"/>
  <c r="O474" i="3"/>
  <c r="BL474" i="3" s="1"/>
  <c r="P474" i="3"/>
  <c r="Q474" i="3"/>
  <c r="BJ474" i="3" s="1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M474" i="3"/>
  <c r="M475" i="3"/>
  <c r="BN475" i="3" s="1"/>
  <c r="N475" i="3"/>
  <c r="O475" i="3"/>
  <c r="BL475" i="3" s="1"/>
  <c r="P475" i="3"/>
  <c r="Q475" i="3"/>
  <c r="BJ475" i="3" s="1"/>
  <c r="R475" i="3"/>
  <c r="S475" i="3"/>
  <c r="BM475" i="3" s="1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K475" i="3"/>
  <c r="M476" i="3"/>
  <c r="BK476" i="3" s="1"/>
  <c r="N476" i="3"/>
  <c r="O476" i="3"/>
  <c r="BL476" i="3" s="1"/>
  <c r="P476" i="3"/>
  <c r="Q476" i="3"/>
  <c r="BJ476" i="3" s="1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M476" i="3"/>
  <c r="M477" i="3"/>
  <c r="BN477" i="3" s="1"/>
  <c r="N477" i="3"/>
  <c r="O477" i="3"/>
  <c r="BL477" i="3" s="1"/>
  <c r="P477" i="3"/>
  <c r="Q477" i="3"/>
  <c r="BJ477" i="3" s="1"/>
  <c r="R477" i="3"/>
  <c r="S477" i="3"/>
  <c r="BM477" i="3" s="1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K477" i="3"/>
  <c r="M478" i="3"/>
  <c r="BK478" i="3" s="1"/>
  <c r="N478" i="3"/>
  <c r="O478" i="3"/>
  <c r="BL478" i="3" s="1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M478" i="3"/>
  <c r="M479" i="3"/>
  <c r="BN479" i="3" s="1"/>
  <c r="N479" i="3"/>
  <c r="O479" i="3"/>
  <c r="BL479" i="3" s="1"/>
  <c r="P479" i="3"/>
  <c r="Q479" i="3"/>
  <c r="BJ479" i="3" s="1"/>
  <c r="R479" i="3"/>
  <c r="S479" i="3"/>
  <c r="BM479" i="3" s="1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K479" i="3"/>
  <c r="M480" i="3"/>
  <c r="BK480" i="3" s="1"/>
  <c r="N480" i="3"/>
  <c r="O480" i="3"/>
  <c r="BL480" i="3" s="1"/>
  <c r="P480" i="3"/>
  <c r="Q480" i="3"/>
  <c r="BJ480" i="3" s="1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M480" i="3"/>
  <c r="M481" i="3"/>
  <c r="BN481" i="3" s="1"/>
  <c r="N481" i="3"/>
  <c r="O481" i="3"/>
  <c r="BL481" i="3" s="1"/>
  <c r="P481" i="3"/>
  <c r="Q481" i="3"/>
  <c r="R481" i="3"/>
  <c r="S481" i="3"/>
  <c r="BM481" i="3" s="1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M482" i="3"/>
  <c r="BK482" i="3" s="1"/>
  <c r="N482" i="3"/>
  <c r="O482" i="3"/>
  <c r="BL482" i="3" s="1"/>
  <c r="P482" i="3"/>
  <c r="Q482" i="3"/>
  <c r="BJ482" i="3" s="1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M482" i="3"/>
  <c r="M483" i="3"/>
  <c r="BN483" i="3" s="1"/>
  <c r="N483" i="3"/>
  <c r="O483" i="3"/>
  <c r="BL483" i="3" s="1"/>
  <c r="P483" i="3"/>
  <c r="Q483" i="3"/>
  <c r="R483" i="3"/>
  <c r="S483" i="3"/>
  <c r="BM483" i="3" s="1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M484" i="3"/>
  <c r="BK484" i="3" s="1"/>
  <c r="N484" i="3"/>
  <c r="O484" i="3"/>
  <c r="BL484" i="3" s="1"/>
  <c r="P484" i="3"/>
  <c r="Q484" i="3"/>
  <c r="BJ484" i="3" s="1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M484" i="3"/>
  <c r="M485" i="3"/>
  <c r="BN485" i="3" s="1"/>
  <c r="N485" i="3"/>
  <c r="O485" i="3"/>
  <c r="BL485" i="3" s="1"/>
  <c r="P485" i="3"/>
  <c r="Q485" i="3"/>
  <c r="BJ485" i="3" s="1"/>
  <c r="R485" i="3"/>
  <c r="S485" i="3"/>
  <c r="BM485" i="3" s="1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K485" i="3"/>
  <c r="M486" i="3"/>
  <c r="BK486" i="3" s="1"/>
  <c r="N486" i="3"/>
  <c r="O486" i="3"/>
  <c r="BL486" i="3" s="1"/>
  <c r="P486" i="3"/>
  <c r="Q486" i="3"/>
  <c r="BJ486" i="3" s="1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M486" i="3"/>
  <c r="M487" i="3"/>
  <c r="BN487" i="3" s="1"/>
  <c r="N487" i="3"/>
  <c r="O487" i="3"/>
  <c r="BL487" i="3" s="1"/>
  <c r="P487" i="3"/>
  <c r="Q487" i="3"/>
  <c r="R487" i="3"/>
  <c r="S487" i="3"/>
  <c r="BM487" i="3" s="1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M488" i="3"/>
  <c r="BK488" i="3" s="1"/>
  <c r="N488" i="3"/>
  <c r="O488" i="3"/>
  <c r="BL488" i="3" s="1"/>
  <c r="P488" i="3"/>
  <c r="Q488" i="3"/>
  <c r="BJ488" i="3" s="1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M488" i="3"/>
  <c r="M489" i="3"/>
  <c r="BN489" i="3" s="1"/>
  <c r="N489" i="3"/>
  <c r="O489" i="3"/>
  <c r="BL489" i="3" s="1"/>
  <c r="P489" i="3"/>
  <c r="Q489" i="3"/>
  <c r="BJ489" i="3" s="1"/>
  <c r="R489" i="3"/>
  <c r="S489" i="3"/>
  <c r="BM489" i="3" s="1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K489" i="3"/>
  <c r="M490" i="3"/>
  <c r="BK490" i="3" s="1"/>
  <c r="N490" i="3"/>
  <c r="O490" i="3"/>
  <c r="BL490" i="3" s="1"/>
  <c r="P490" i="3"/>
  <c r="Q490" i="3"/>
  <c r="BJ490" i="3" s="1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M490" i="3"/>
  <c r="M491" i="3"/>
  <c r="BN491" i="3" s="1"/>
  <c r="N491" i="3"/>
  <c r="O491" i="3"/>
  <c r="BL491" i="3" s="1"/>
  <c r="P491" i="3"/>
  <c r="Q491" i="3"/>
  <c r="BJ491" i="3" s="1"/>
  <c r="R491" i="3"/>
  <c r="S491" i="3"/>
  <c r="BM491" i="3" s="1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K491" i="3"/>
  <c r="M492" i="3"/>
  <c r="BK492" i="3" s="1"/>
  <c r="N492" i="3"/>
  <c r="O492" i="3"/>
  <c r="BL492" i="3" s="1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M492" i="3"/>
  <c r="M493" i="3"/>
  <c r="BN493" i="3" s="1"/>
  <c r="N493" i="3"/>
  <c r="O493" i="3"/>
  <c r="BL493" i="3" s="1"/>
  <c r="P493" i="3"/>
  <c r="Q493" i="3"/>
  <c r="BJ493" i="3" s="1"/>
  <c r="R493" i="3"/>
  <c r="S493" i="3"/>
  <c r="BM493" i="3" s="1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K493" i="3"/>
  <c r="M494" i="3"/>
  <c r="BK494" i="3" s="1"/>
  <c r="N494" i="3"/>
  <c r="O494" i="3"/>
  <c r="BL494" i="3" s="1"/>
  <c r="P494" i="3"/>
  <c r="Q494" i="3"/>
  <c r="BJ494" i="3" s="1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M494" i="3"/>
  <c r="M495" i="3"/>
  <c r="BN495" i="3" s="1"/>
  <c r="N495" i="3"/>
  <c r="O495" i="3"/>
  <c r="BL495" i="3" s="1"/>
  <c r="P495" i="3"/>
  <c r="Q495" i="3"/>
  <c r="BJ495" i="3" s="1"/>
  <c r="R495" i="3"/>
  <c r="S495" i="3"/>
  <c r="BM495" i="3" s="1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K495" i="3"/>
  <c r="M496" i="3"/>
  <c r="BK496" i="3" s="1"/>
  <c r="N496" i="3"/>
  <c r="O496" i="3"/>
  <c r="BL496" i="3" s="1"/>
  <c r="P496" i="3"/>
  <c r="Q496" i="3"/>
  <c r="BJ496" i="3" s="1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M496" i="3"/>
  <c r="M497" i="3"/>
  <c r="BN497" i="3" s="1"/>
  <c r="N497" i="3"/>
  <c r="O497" i="3"/>
  <c r="BL497" i="3" s="1"/>
  <c r="P497" i="3"/>
  <c r="Q497" i="3"/>
  <c r="BJ497" i="3" s="1"/>
  <c r="R497" i="3"/>
  <c r="S497" i="3"/>
  <c r="BM497" i="3" s="1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K497" i="3"/>
  <c r="M498" i="3"/>
  <c r="BK498" i="3" s="1"/>
  <c r="N498" i="3"/>
  <c r="O498" i="3"/>
  <c r="BL498" i="3" s="1"/>
  <c r="P498" i="3"/>
  <c r="Q498" i="3"/>
  <c r="BJ498" i="3" s="1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M498" i="3"/>
  <c r="M499" i="3"/>
  <c r="BN499" i="3" s="1"/>
  <c r="N499" i="3"/>
  <c r="O499" i="3"/>
  <c r="BL499" i="3" s="1"/>
  <c r="P499" i="3"/>
  <c r="Q499" i="3"/>
  <c r="BJ499" i="3" s="1"/>
  <c r="R499" i="3"/>
  <c r="S499" i="3"/>
  <c r="BM499" i="3" s="1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K499" i="3"/>
  <c r="M500" i="3"/>
  <c r="BK500" i="3" s="1"/>
  <c r="N500" i="3"/>
  <c r="O500" i="3"/>
  <c r="BL500" i="3" s="1"/>
  <c r="P500" i="3"/>
  <c r="Q500" i="3"/>
  <c r="BJ500" i="3" s="1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M500" i="3"/>
  <c r="M501" i="3"/>
  <c r="BN501" i="3" s="1"/>
  <c r="N501" i="3"/>
  <c r="O501" i="3"/>
  <c r="BL501" i="3" s="1"/>
  <c r="P501" i="3"/>
  <c r="Q501" i="3"/>
  <c r="BJ501" i="3" s="1"/>
  <c r="R501" i="3"/>
  <c r="S501" i="3"/>
  <c r="BM501" i="3" s="1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K501" i="3"/>
  <c r="M502" i="3"/>
  <c r="BK502" i="3" s="1"/>
  <c r="N502" i="3"/>
  <c r="O502" i="3"/>
  <c r="BL502" i="3" s="1"/>
  <c r="P502" i="3"/>
  <c r="Q502" i="3"/>
  <c r="BJ502" i="3" s="1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M502" i="3"/>
  <c r="M503" i="3"/>
  <c r="BN503" i="3" s="1"/>
  <c r="N503" i="3"/>
  <c r="O503" i="3"/>
  <c r="BL503" i="3" s="1"/>
  <c r="P503" i="3"/>
  <c r="Q503" i="3"/>
  <c r="BJ503" i="3" s="1"/>
  <c r="R503" i="3"/>
  <c r="S503" i="3"/>
  <c r="BM503" i="3" s="1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K503" i="3"/>
  <c r="M504" i="3"/>
  <c r="BK504" i="3" s="1"/>
  <c r="N504" i="3"/>
  <c r="O504" i="3"/>
  <c r="BL504" i="3" s="1"/>
  <c r="P504" i="3"/>
  <c r="Q504" i="3"/>
  <c r="BJ504" i="3" s="1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M504" i="3"/>
  <c r="M505" i="3"/>
  <c r="BN505" i="3" s="1"/>
  <c r="N505" i="3"/>
  <c r="O505" i="3"/>
  <c r="BL505" i="3" s="1"/>
  <c r="P505" i="3"/>
  <c r="Q505" i="3"/>
  <c r="BJ505" i="3" s="1"/>
  <c r="R505" i="3"/>
  <c r="S505" i="3"/>
  <c r="BM505" i="3" s="1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K505" i="3"/>
  <c r="M506" i="3"/>
  <c r="BK506" i="3" s="1"/>
  <c r="N506" i="3"/>
  <c r="O506" i="3"/>
  <c r="BL506" i="3" s="1"/>
  <c r="P506" i="3"/>
  <c r="Q506" i="3"/>
  <c r="BJ506" i="3" s="1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M506" i="3"/>
  <c r="M507" i="3"/>
  <c r="BN507" i="3" s="1"/>
  <c r="N507" i="3"/>
  <c r="O507" i="3"/>
  <c r="BL507" i="3" s="1"/>
  <c r="P507" i="3"/>
  <c r="Q507" i="3"/>
  <c r="BJ507" i="3" s="1"/>
  <c r="R507" i="3"/>
  <c r="S507" i="3"/>
  <c r="BM507" i="3" s="1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K507" i="3"/>
  <c r="M508" i="3"/>
  <c r="BK508" i="3" s="1"/>
  <c r="N508" i="3"/>
  <c r="O508" i="3"/>
  <c r="BL508" i="3" s="1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M508" i="3"/>
  <c r="M509" i="3"/>
  <c r="BN509" i="3" s="1"/>
  <c r="N509" i="3"/>
  <c r="O509" i="3"/>
  <c r="BL509" i="3" s="1"/>
  <c r="P509" i="3"/>
  <c r="Q509" i="3"/>
  <c r="BJ509" i="3" s="1"/>
  <c r="R509" i="3"/>
  <c r="S509" i="3"/>
  <c r="BM509" i="3" s="1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K509" i="3"/>
  <c r="M510" i="3"/>
  <c r="BK510" i="3" s="1"/>
  <c r="N510" i="3"/>
  <c r="O510" i="3"/>
  <c r="BL510" i="3" s="1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M510" i="3"/>
  <c r="M511" i="3"/>
  <c r="BN511" i="3" s="1"/>
  <c r="N511" i="3"/>
  <c r="O511" i="3"/>
  <c r="BL511" i="3" s="1"/>
  <c r="P511" i="3"/>
  <c r="Q511" i="3"/>
  <c r="BJ511" i="3" s="1"/>
  <c r="R511" i="3"/>
  <c r="S511" i="3"/>
  <c r="BM511" i="3" s="1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K511" i="3"/>
  <c r="M512" i="3"/>
  <c r="BK512" i="3" s="1"/>
  <c r="N512" i="3"/>
  <c r="O512" i="3"/>
  <c r="BL512" i="3" s="1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M512" i="3"/>
  <c r="M513" i="3"/>
  <c r="BN513" i="3" s="1"/>
  <c r="N513" i="3"/>
  <c r="O513" i="3"/>
  <c r="BL513" i="3" s="1"/>
  <c r="P513" i="3"/>
  <c r="Q513" i="3"/>
  <c r="BJ513" i="3" s="1"/>
  <c r="R513" i="3"/>
  <c r="S513" i="3"/>
  <c r="BM513" i="3" s="1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K513" i="3"/>
  <c r="M514" i="3"/>
  <c r="BK514" i="3" s="1"/>
  <c r="N514" i="3"/>
  <c r="O514" i="3"/>
  <c r="BL514" i="3" s="1"/>
  <c r="P514" i="3"/>
  <c r="Q514" i="3"/>
  <c r="BJ514" i="3" s="1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M514" i="3"/>
  <c r="M515" i="3"/>
  <c r="BN515" i="3" s="1"/>
  <c r="N515" i="3"/>
  <c r="O515" i="3"/>
  <c r="BL515" i="3" s="1"/>
  <c r="P515" i="3"/>
  <c r="Q515" i="3"/>
  <c r="R515" i="3"/>
  <c r="S515" i="3"/>
  <c r="BM515" i="3" s="1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M516" i="3"/>
  <c r="BK516" i="3" s="1"/>
  <c r="N516" i="3"/>
  <c r="O516" i="3"/>
  <c r="BL516" i="3" s="1"/>
  <c r="P516" i="3"/>
  <c r="Q516" i="3"/>
  <c r="BJ516" i="3" s="1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M516" i="3"/>
  <c r="M517" i="3"/>
  <c r="BN517" i="3" s="1"/>
  <c r="N517" i="3"/>
  <c r="O517" i="3"/>
  <c r="P517" i="3"/>
  <c r="Q517" i="3"/>
  <c r="BJ517" i="3" s="1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M518" i="3"/>
  <c r="N518" i="3"/>
  <c r="O518" i="3"/>
  <c r="P518" i="3"/>
  <c r="Q518" i="3"/>
  <c r="R518" i="3"/>
  <c r="S518" i="3"/>
  <c r="T518" i="3"/>
  <c r="U518" i="3"/>
  <c r="BM518" i="3" s="1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M519" i="3"/>
  <c r="BN519" i="3" s="1"/>
  <c r="N519" i="3"/>
  <c r="O519" i="3"/>
  <c r="BL519" i="3" s="1"/>
  <c r="P519" i="3"/>
  <c r="Q519" i="3"/>
  <c r="R519" i="3"/>
  <c r="S519" i="3"/>
  <c r="BM519" i="3" s="1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BM520" i="3" s="1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N520" i="3"/>
  <c r="M521" i="3"/>
  <c r="N521" i="3"/>
  <c r="O521" i="3"/>
  <c r="P521" i="3"/>
  <c r="BK521" i="3" s="1"/>
  <c r="Q521" i="3"/>
  <c r="R521" i="3"/>
  <c r="S521" i="3"/>
  <c r="T521" i="3"/>
  <c r="U521" i="3"/>
  <c r="V521" i="3"/>
  <c r="W521" i="3"/>
  <c r="X521" i="3"/>
  <c r="Y521" i="3"/>
  <c r="Z521" i="3"/>
  <c r="AA521" i="3"/>
  <c r="AB521" i="3"/>
  <c r="BL521" i="3" s="1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M522" i="3"/>
  <c r="N522" i="3"/>
  <c r="O522" i="3"/>
  <c r="P522" i="3"/>
  <c r="Q522" i="3"/>
  <c r="BJ522" i="3" s="1"/>
  <c r="R522" i="3"/>
  <c r="S522" i="3"/>
  <c r="T522" i="3"/>
  <c r="U522" i="3"/>
  <c r="BM522" i="3" s="1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M523" i="3"/>
  <c r="BN523" i="3" s="1"/>
  <c r="N523" i="3"/>
  <c r="O523" i="3"/>
  <c r="P523" i="3"/>
  <c r="Q523" i="3"/>
  <c r="BJ523" i="3" s="1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L523" i="3"/>
  <c r="M524" i="3"/>
  <c r="N524" i="3"/>
  <c r="BN524" i="3" s="1"/>
  <c r="O524" i="3"/>
  <c r="P524" i="3"/>
  <c r="Q524" i="3"/>
  <c r="R524" i="3"/>
  <c r="S524" i="3"/>
  <c r="T524" i="3"/>
  <c r="U524" i="3"/>
  <c r="BM524" i="3" s="1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BL525" i="3" s="1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K525" i="3"/>
  <c r="M526" i="3"/>
  <c r="N526" i="3"/>
  <c r="O526" i="3"/>
  <c r="BL526" i="3" s="1"/>
  <c r="P526" i="3"/>
  <c r="Q526" i="3"/>
  <c r="BJ526" i="3" s="1"/>
  <c r="R526" i="3"/>
  <c r="S526" i="3"/>
  <c r="T526" i="3"/>
  <c r="U526" i="3"/>
  <c r="BM526" i="3" s="1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K526" i="3"/>
  <c r="BN526" i="3"/>
  <c r="M527" i="3"/>
  <c r="BN527" i="3" s="1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L527" i="3"/>
  <c r="BM527" i="3"/>
  <c r="M528" i="3"/>
  <c r="N528" i="3"/>
  <c r="O528" i="3"/>
  <c r="P528" i="3"/>
  <c r="Q528" i="3"/>
  <c r="BJ528" i="3" s="1"/>
  <c r="R528" i="3"/>
  <c r="S528" i="3"/>
  <c r="BM528" i="3" s="1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K528" i="3"/>
  <c r="BN528" i="3"/>
  <c r="M529" i="3"/>
  <c r="N529" i="3"/>
  <c r="O529" i="3"/>
  <c r="P529" i="3"/>
  <c r="BN529" i="3" s="1"/>
  <c r="Q529" i="3"/>
  <c r="R529" i="3"/>
  <c r="S529" i="3"/>
  <c r="T529" i="3"/>
  <c r="U529" i="3"/>
  <c r="V529" i="3"/>
  <c r="W529" i="3"/>
  <c r="X529" i="3"/>
  <c r="Y529" i="3"/>
  <c r="Z529" i="3"/>
  <c r="AA529" i="3"/>
  <c r="AB529" i="3"/>
  <c r="BL529" i="3" s="1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M529" i="3"/>
  <c r="M530" i="3"/>
  <c r="BN530" i="3" s="1"/>
  <c r="N530" i="3"/>
  <c r="O530" i="3"/>
  <c r="BL530" i="3" s="1"/>
  <c r="P530" i="3"/>
  <c r="Q530" i="3"/>
  <c r="BJ530" i="3" s="1"/>
  <c r="R530" i="3"/>
  <c r="S530" i="3"/>
  <c r="BM530" i="3" s="1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K530" i="3"/>
  <c r="M531" i="3"/>
  <c r="BN531" i="3" s="1"/>
  <c r="N531" i="3"/>
  <c r="O531" i="3"/>
  <c r="BL531" i="3" s="1"/>
  <c r="P531" i="3"/>
  <c r="Q531" i="3"/>
  <c r="BJ531" i="3" s="1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M531" i="3"/>
  <c r="M532" i="3"/>
  <c r="BN532" i="3" s="1"/>
  <c r="N532" i="3"/>
  <c r="O532" i="3"/>
  <c r="BL532" i="3" s="1"/>
  <c r="P532" i="3"/>
  <c r="Q532" i="3"/>
  <c r="BJ532" i="3" s="1"/>
  <c r="R532" i="3"/>
  <c r="S532" i="3"/>
  <c r="BM532" i="3" s="1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K532" i="3"/>
  <c r="M533" i="3"/>
  <c r="BN533" i="3" s="1"/>
  <c r="N533" i="3"/>
  <c r="O533" i="3"/>
  <c r="BL533" i="3" s="1"/>
  <c r="P533" i="3"/>
  <c r="Q533" i="3"/>
  <c r="BJ533" i="3" s="1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M533" i="3"/>
  <c r="M534" i="3"/>
  <c r="BN534" i="3" s="1"/>
  <c r="N534" i="3"/>
  <c r="O534" i="3"/>
  <c r="BL534" i="3" s="1"/>
  <c r="P534" i="3"/>
  <c r="Q534" i="3"/>
  <c r="BJ534" i="3" s="1"/>
  <c r="R534" i="3"/>
  <c r="S534" i="3"/>
  <c r="BM534" i="3" s="1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K534" i="3"/>
  <c r="M535" i="3"/>
  <c r="BN535" i="3" s="1"/>
  <c r="N535" i="3"/>
  <c r="O535" i="3"/>
  <c r="BL535" i="3" s="1"/>
  <c r="P535" i="3"/>
  <c r="Q535" i="3"/>
  <c r="BJ535" i="3" s="1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M535" i="3"/>
  <c r="M536" i="3"/>
  <c r="BN536" i="3" s="1"/>
  <c r="N536" i="3"/>
  <c r="O536" i="3"/>
  <c r="BL536" i="3" s="1"/>
  <c r="P536" i="3"/>
  <c r="Q536" i="3"/>
  <c r="BJ536" i="3" s="1"/>
  <c r="R536" i="3"/>
  <c r="S536" i="3"/>
  <c r="BM536" i="3" s="1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K536" i="3"/>
  <c r="M537" i="3"/>
  <c r="BN537" i="3" s="1"/>
  <c r="N537" i="3"/>
  <c r="O537" i="3"/>
  <c r="BL537" i="3" s="1"/>
  <c r="P537" i="3"/>
  <c r="Q537" i="3"/>
  <c r="BJ537" i="3" s="1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M537" i="3"/>
  <c r="M538" i="3"/>
  <c r="BN538" i="3" s="1"/>
  <c r="N538" i="3"/>
  <c r="O538" i="3"/>
  <c r="BL538" i="3" s="1"/>
  <c r="P538" i="3"/>
  <c r="Q538" i="3"/>
  <c r="R538" i="3"/>
  <c r="S538" i="3"/>
  <c r="BM538" i="3" s="1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M539" i="3"/>
  <c r="BN539" i="3" s="1"/>
  <c r="N539" i="3"/>
  <c r="O539" i="3"/>
  <c r="BL539" i="3" s="1"/>
  <c r="P539" i="3"/>
  <c r="Q539" i="3"/>
  <c r="BJ539" i="3" s="1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M539" i="3"/>
  <c r="M540" i="3"/>
  <c r="BN540" i="3" s="1"/>
  <c r="N540" i="3"/>
  <c r="O540" i="3"/>
  <c r="BL540" i="3" s="1"/>
  <c r="P540" i="3"/>
  <c r="Q540" i="3"/>
  <c r="BJ540" i="3" s="1"/>
  <c r="R540" i="3"/>
  <c r="S540" i="3"/>
  <c r="BM540" i="3" s="1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K540" i="3"/>
  <c r="M541" i="3"/>
  <c r="BN541" i="3" s="1"/>
  <c r="N541" i="3"/>
  <c r="O541" i="3"/>
  <c r="BL541" i="3" s="1"/>
  <c r="P541" i="3"/>
  <c r="Q541" i="3"/>
  <c r="BJ541" i="3" s="1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M541" i="3"/>
  <c r="M542" i="3"/>
  <c r="N542" i="3"/>
  <c r="O542" i="3"/>
  <c r="BL542" i="3" s="1"/>
  <c r="P542" i="3"/>
  <c r="Q542" i="3"/>
  <c r="R542" i="3"/>
  <c r="S542" i="3"/>
  <c r="BM542" i="3" s="1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N542" i="3"/>
  <c r="M543" i="3"/>
  <c r="BN543" i="3" s="1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L543" i="3"/>
  <c r="BM543" i="3"/>
  <c r="M544" i="3"/>
  <c r="N544" i="3"/>
  <c r="O544" i="3"/>
  <c r="BL544" i="3" s="1"/>
  <c r="P544" i="3"/>
  <c r="Q544" i="3"/>
  <c r="R544" i="3"/>
  <c r="S544" i="3"/>
  <c r="BM544" i="3" s="1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BK544" i="3" s="1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N544" i="3"/>
  <c r="M545" i="3"/>
  <c r="BN545" i="3" s="1"/>
  <c r="N545" i="3"/>
  <c r="O545" i="3"/>
  <c r="P545" i="3"/>
  <c r="Q545" i="3"/>
  <c r="BJ545" i="3" s="1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BL545" i="3" s="1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M545" i="3"/>
  <c r="E358" i="3"/>
  <c r="F358" i="3"/>
  <c r="K358" i="3" s="1"/>
  <c r="G358" i="3"/>
  <c r="H358" i="3"/>
  <c r="L358" i="3" s="1"/>
  <c r="I358" i="3"/>
  <c r="J358" i="3"/>
  <c r="E359" i="3"/>
  <c r="F359" i="3"/>
  <c r="K359" i="3" s="1"/>
  <c r="G359" i="3"/>
  <c r="H359" i="3"/>
  <c r="L359" i="3" s="1"/>
  <c r="I359" i="3"/>
  <c r="J359" i="3"/>
  <c r="E360" i="3"/>
  <c r="K360" i="3" s="1"/>
  <c r="F360" i="3"/>
  <c r="G360" i="3"/>
  <c r="H360" i="3"/>
  <c r="L360" i="3" s="1"/>
  <c r="I360" i="3"/>
  <c r="J360" i="3"/>
  <c r="E361" i="3"/>
  <c r="K361" i="3" s="1"/>
  <c r="F361" i="3"/>
  <c r="G361" i="3"/>
  <c r="H361" i="3"/>
  <c r="I361" i="3"/>
  <c r="J361" i="3"/>
  <c r="L361" i="3"/>
  <c r="E362" i="3"/>
  <c r="K362" i="3" s="1"/>
  <c r="F362" i="3"/>
  <c r="G362" i="3"/>
  <c r="H362" i="3"/>
  <c r="L362" i="3" s="1"/>
  <c r="I362" i="3"/>
  <c r="J362" i="3"/>
  <c r="E363" i="3"/>
  <c r="K363" i="3" s="1"/>
  <c r="F363" i="3"/>
  <c r="G363" i="3"/>
  <c r="H363" i="3"/>
  <c r="L363" i="3" s="1"/>
  <c r="I363" i="3"/>
  <c r="J363" i="3"/>
  <c r="E364" i="3"/>
  <c r="K364" i="3" s="1"/>
  <c r="F364" i="3"/>
  <c r="G364" i="3"/>
  <c r="H364" i="3"/>
  <c r="L364" i="3" s="1"/>
  <c r="I364" i="3"/>
  <c r="J364" i="3"/>
  <c r="E365" i="3"/>
  <c r="K365" i="3" s="1"/>
  <c r="F365" i="3"/>
  <c r="G365" i="3"/>
  <c r="H365" i="3"/>
  <c r="I365" i="3"/>
  <c r="J365" i="3"/>
  <c r="L365" i="3"/>
  <c r="E366" i="3"/>
  <c r="K366" i="3" s="1"/>
  <c r="F366" i="3"/>
  <c r="G366" i="3"/>
  <c r="H366" i="3"/>
  <c r="L366" i="3" s="1"/>
  <c r="I366" i="3"/>
  <c r="J366" i="3"/>
  <c r="E367" i="3"/>
  <c r="K367" i="3" s="1"/>
  <c r="F367" i="3"/>
  <c r="G367" i="3"/>
  <c r="H367" i="3"/>
  <c r="L367" i="3" s="1"/>
  <c r="I367" i="3"/>
  <c r="J367" i="3"/>
  <c r="E368" i="3"/>
  <c r="K368" i="3" s="1"/>
  <c r="F368" i="3"/>
  <c r="G368" i="3"/>
  <c r="H368" i="3"/>
  <c r="L368" i="3" s="1"/>
  <c r="I368" i="3"/>
  <c r="J368" i="3"/>
  <c r="E369" i="3"/>
  <c r="K369" i="3" s="1"/>
  <c r="F369" i="3"/>
  <c r="G369" i="3"/>
  <c r="H369" i="3"/>
  <c r="I369" i="3"/>
  <c r="J369" i="3"/>
  <c r="L369" i="3"/>
  <c r="E370" i="3"/>
  <c r="K370" i="3" s="1"/>
  <c r="F370" i="3"/>
  <c r="G370" i="3"/>
  <c r="H370" i="3"/>
  <c r="L370" i="3" s="1"/>
  <c r="I370" i="3"/>
  <c r="J370" i="3"/>
  <c r="E371" i="3"/>
  <c r="K371" i="3" s="1"/>
  <c r="F371" i="3"/>
  <c r="G371" i="3"/>
  <c r="H371" i="3"/>
  <c r="L371" i="3" s="1"/>
  <c r="I371" i="3"/>
  <c r="J371" i="3"/>
  <c r="E372" i="3"/>
  <c r="K372" i="3" s="1"/>
  <c r="F372" i="3"/>
  <c r="G372" i="3"/>
  <c r="H372" i="3"/>
  <c r="L372" i="3" s="1"/>
  <c r="I372" i="3"/>
  <c r="J372" i="3"/>
  <c r="E373" i="3"/>
  <c r="K373" i="3" s="1"/>
  <c r="F373" i="3"/>
  <c r="G373" i="3"/>
  <c r="H373" i="3"/>
  <c r="I373" i="3"/>
  <c r="J373" i="3"/>
  <c r="L373" i="3"/>
  <c r="E374" i="3"/>
  <c r="K374" i="3" s="1"/>
  <c r="F374" i="3"/>
  <c r="G374" i="3"/>
  <c r="H374" i="3"/>
  <c r="L374" i="3" s="1"/>
  <c r="I374" i="3"/>
  <c r="J374" i="3"/>
  <c r="E375" i="3"/>
  <c r="K375" i="3" s="1"/>
  <c r="F375" i="3"/>
  <c r="G375" i="3"/>
  <c r="H375" i="3"/>
  <c r="I375" i="3"/>
  <c r="J375" i="3"/>
  <c r="L375" i="3"/>
  <c r="E376" i="3"/>
  <c r="K376" i="3" s="1"/>
  <c r="F376" i="3"/>
  <c r="G376" i="3"/>
  <c r="H376" i="3"/>
  <c r="L376" i="3" s="1"/>
  <c r="I376" i="3"/>
  <c r="J376" i="3"/>
  <c r="E377" i="3"/>
  <c r="K377" i="3" s="1"/>
  <c r="F377" i="3"/>
  <c r="G377" i="3"/>
  <c r="H377" i="3"/>
  <c r="I377" i="3"/>
  <c r="J377" i="3"/>
  <c r="L377" i="3"/>
  <c r="E378" i="3"/>
  <c r="K378" i="3" s="1"/>
  <c r="F378" i="3"/>
  <c r="G378" i="3"/>
  <c r="H378" i="3"/>
  <c r="L378" i="3" s="1"/>
  <c r="I378" i="3"/>
  <c r="J378" i="3"/>
  <c r="E379" i="3"/>
  <c r="K379" i="3" s="1"/>
  <c r="F379" i="3"/>
  <c r="G379" i="3"/>
  <c r="H379" i="3"/>
  <c r="I379" i="3"/>
  <c r="J379" i="3"/>
  <c r="L379" i="3"/>
  <c r="E380" i="3"/>
  <c r="K380" i="3" s="1"/>
  <c r="F380" i="3"/>
  <c r="G380" i="3"/>
  <c r="H380" i="3"/>
  <c r="L380" i="3" s="1"/>
  <c r="I380" i="3"/>
  <c r="J380" i="3"/>
  <c r="E381" i="3"/>
  <c r="K381" i="3" s="1"/>
  <c r="F381" i="3"/>
  <c r="G381" i="3"/>
  <c r="H381" i="3"/>
  <c r="I381" i="3"/>
  <c r="J381" i="3"/>
  <c r="L381" i="3"/>
  <c r="E382" i="3"/>
  <c r="K382" i="3" s="1"/>
  <c r="F382" i="3"/>
  <c r="G382" i="3"/>
  <c r="H382" i="3"/>
  <c r="L382" i="3" s="1"/>
  <c r="I382" i="3"/>
  <c r="J382" i="3"/>
  <c r="E383" i="3"/>
  <c r="K383" i="3" s="1"/>
  <c r="F383" i="3"/>
  <c r="G383" i="3"/>
  <c r="H383" i="3"/>
  <c r="I383" i="3"/>
  <c r="J383" i="3"/>
  <c r="L383" i="3"/>
  <c r="E384" i="3"/>
  <c r="K384" i="3" s="1"/>
  <c r="F384" i="3"/>
  <c r="G384" i="3"/>
  <c r="H384" i="3"/>
  <c r="L384" i="3" s="1"/>
  <c r="I384" i="3"/>
  <c r="J384" i="3"/>
  <c r="E385" i="3"/>
  <c r="K385" i="3" s="1"/>
  <c r="F385" i="3"/>
  <c r="G385" i="3"/>
  <c r="H385" i="3"/>
  <c r="I385" i="3"/>
  <c r="J385" i="3"/>
  <c r="L385" i="3"/>
  <c r="E386" i="3"/>
  <c r="K386" i="3" s="1"/>
  <c r="F386" i="3"/>
  <c r="G386" i="3"/>
  <c r="H386" i="3"/>
  <c r="L386" i="3" s="1"/>
  <c r="I386" i="3"/>
  <c r="J386" i="3"/>
  <c r="E387" i="3"/>
  <c r="K387" i="3" s="1"/>
  <c r="F387" i="3"/>
  <c r="G387" i="3"/>
  <c r="H387" i="3"/>
  <c r="I387" i="3"/>
  <c r="J387" i="3"/>
  <c r="L387" i="3"/>
  <c r="E388" i="3"/>
  <c r="K388" i="3" s="1"/>
  <c r="F388" i="3"/>
  <c r="G388" i="3"/>
  <c r="H388" i="3"/>
  <c r="L388" i="3" s="1"/>
  <c r="I388" i="3"/>
  <c r="J388" i="3"/>
  <c r="E389" i="3"/>
  <c r="K389" i="3" s="1"/>
  <c r="F389" i="3"/>
  <c r="G389" i="3"/>
  <c r="H389" i="3"/>
  <c r="I389" i="3"/>
  <c r="J389" i="3"/>
  <c r="L389" i="3"/>
  <c r="E390" i="3"/>
  <c r="K390" i="3" s="1"/>
  <c r="F390" i="3"/>
  <c r="G390" i="3"/>
  <c r="H390" i="3"/>
  <c r="L390" i="3" s="1"/>
  <c r="I390" i="3"/>
  <c r="J390" i="3"/>
  <c r="E391" i="3"/>
  <c r="K391" i="3" s="1"/>
  <c r="F391" i="3"/>
  <c r="G391" i="3"/>
  <c r="H391" i="3"/>
  <c r="I391" i="3"/>
  <c r="J391" i="3"/>
  <c r="L391" i="3"/>
  <c r="E392" i="3"/>
  <c r="K392" i="3" s="1"/>
  <c r="F392" i="3"/>
  <c r="G392" i="3"/>
  <c r="H392" i="3"/>
  <c r="L392" i="3" s="1"/>
  <c r="I392" i="3"/>
  <c r="J392" i="3"/>
  <c r="E393" i="3"/>
  <c r="K393" i="3" s="1"/>
  <c r="F393" i="3"/>
  <c r="G393" i="3"/>
  <c r="H393" i="3"/>
  <c r="I393" i="3"/>
  <c r="J393" i="3"/>
  <c r="L393" i="3"/>
  <c r="E394" i="3"/>
  <c r="K394" i="3" s="1"/>
  <c r="F394" i="3"/>
  <c r="G394" i="3"/>
  <c r="H394" i="3"/>
  <c r="L394" i="3" s="1"/>
  <c r="I394" i="3"/>
  <c r="J394" i="3"/>
  <c r="E395" i="3"/>
  <c r="K395" i="3" s="1"/>
  <c r="F395" i="3"/>
  <c r="G395" i="3"/>
  <c r="H395" i="3"/>
  <c r="I395" i="3"/>
  <c r="J395" i="3"/>
  <c r="L395" i="3"/>
  <c r="E396" i="3"/>
  <c r="K396" i="3" s="1"/>
  <c r="F396" i="3"/>
  <c r="G396" i="3"/>
  <c r="H396" i="3"/>
  <c r="L396" i="3" s="1"/>
  <c r="I396" i="3"/>
  <c r="J396" i="3"/>
  <c r="E397" i="3"/>
  <c r="K397" i="3" s="1"/>
  <c r="F397" i="3"/>
  <c r="G397" i="3"/>
  <c r="H397" i="3"/>
  <c r="I397" i="3"/>
  <c r="J397" i="3"/>
  <c r="L397" i="3"/>
  <c r="E398" i="3"/>
  <c r="K398" i="3" s="1"/>
  <c r="F398" i="3"/>
  <c r="G398" i="3"/>
  <c r="H398" i="3"/>
  <c r="L398" i="3" s="1"/>
  <c r="I398" i="3"/>
  <c r="J398" i="3"/>
  <c r="E399" i="3"/>
  <c r="K399" i="3" s="1"/>
  <c r="F399" i="3"/>
  <c r="G399" i="3"/>
  <c r="H399" i="3"/>
  <c r="I399" i="3"/>
  <c r="J399" i="3"/>
  <c r="L399" i="3"/>
  <c r="E400" i="3"/>
  <c r="F400" i="3"/>
  <c r="G400" i="3"/>
  <c r="H400" i="3"/>
  <c r="I400" i="3"/>
  <c r="J400" i="3"/>
  <c r="E401" i="3"/>
  <c r="K401" i="3" s="1"/>
  <c r="F401" i="3"/>
  <c r="G401" i="3"/>
  <c r="H401" i="3"/>
  <c r="I401" i="3"/>
  <c r="J401" i="3"/>
  <c r="L401" i="3"/>
  <c r="E402" i="3"/>
  <c r="F402" i="3"/>
  <c r="G402" i="3"/>
  <c r="H402" i="3"/>
  <c r="L402" i="3" s="1"/>
  <c r="I402" i="3"/>
  <c r="J402" i="3"/>
  <c r="E403" i="3"/>
  <c r="K403" i="3" s="1"/>
  <c r="F403" i="3"/>
  <c r="G403" i="3"/>
  <c r="H403" i="3"/>
  <c r="I403" i="3"/>
  <c r="J403" i="3"/>
  <c r="L403" i="3"/>
  <c r="E404" i="3"/>
  <c r="F404" i="3"/>
  <c r="G404" i="3"/>
  <c r="H404" i="3"/>
  <c r="L404" i="3" s="1"/>
  <c r="I404" i="3"/>
  <c r="J404" i="3"/>
  <c r="E405" i="3"/>
  <c r="K405" i="3" s="1"/>
  <c r="F405" i="3"/>
  <c r="G405" i="3"/>
  <c r="H405" i="3"/>
  <c r="I405" i="3"/>
  <c r="J405" i="3"/>
  <c r="L405" i="3"/>
  <c r="E406" i="3"/>
  <c r="F406" i="3"/>
  <c r="G406" i="3"/>
  <c r="H406" i="3"/>
  <c r="L406" i="3" s="1"/>
  <c r="I406" i="3"/>
  <c r="J406" i="3"/>
  <c r="E407" i="3"/>
  <c r="K407" i="3" s="1"/>
  <c r="F407" i="3"/>
  <c r="G407" i="3"/>
  <c r="H407" i="3"/>
  <c r="I407" i="3"/>
  <c r="J407" i="3"/>
  <c r="L407" i="3"/>
  <c r="E408" i="3"/>
  <c r="F408" i="3"/>
  <c r="G408" i="3"/>
  <c r="H408" i="3"/>
  <c r="I408" i="3"/>
  <c r="J408" i="3"/>
  <c r="E409" i="3"/>
  <c r="K409" i="3" s="1"/>
  <c r="F409" i="3"/>
  <c r="G409" i="3"/>
  <c r="H409" i="3"/>
  <c r="I409" i="3"/>
  <c r="J409" i="3"/>
  <c r="L409" i="3"/>
  <c r="E410" i="3"/>
  <c r="F410" i="3"/>
  <c r="G410" i="3"/>
  <c r="H410" i="3"/>
  <c r="L410" i="3" s="1"/>
  <c r="I410" i="3"/>
  <c r="J410" i="3"/>
  <c r="E411" i="3"/>
  <c r="K411" i="3" s="1"/>
  <c r="F411" i="3"/>
  <c r="G411" i="3"/>
  <c r="H411" i="3"/>
  <c r="I411" i="3"/>
  <c r="L411" i="3" s="1"/>
  <c r="J411" i="3"/>
  <c r="E412" i="3"/>
  <c r="F412" i="3"/>
  <c r="G412" i="3"/>
  <c r="H412" i="3"/>
  <c r="I412" i="3"/>
  <c r="J412" i="3"/>
  <c r="E413" i="3"/>
  <c r="K413" i="3" s="1"/>
  <c r="F413" i="3"/>
  <c r="G413" i="3"/>
  <c r="H413" i="3"/>
  <c r="I413" i="3"/>
  <c r="J413" i="3"/>
  <c r="L413" i="3"/>
  <c r="E414" i="3"/>
  <c r="F414" i="3"/>
  <c r="G414" i="3"/>
  <c r="H414" i="3"/>
  <c r="L414" i="3" s="1"/>
  <c r="I414" i="3"/>
  <c r="J414" i="3"/>
  <c r="E415" i="3"/>
  <c r="K415" i="3" s="1"/>
  <c r="F415" i="3"/>
  <c r="G415" i="3"/>
  <c r="H415" i="3"/>
  <c r="I415" i="3"/>
  <c r="L415" i="3" s="1"/>
  <c r="J415" i="3"/>
  <c r="E416" i="3"/>
  <c r="F416" i="3"/>
  <c r="G416" i="3"/>
  <c r="H416" i="3"/>
  <c r="L416" i="3" s="1"/>
  <c r="I416" i="3"/>
  <c r="J416" i="3"/>
  <c r="E417" i="3"/>
  <c r="K417" i="3" s="1"/>
  <c r="F417" i="3"/>
  <c r="G417" i="3"/>
  <c r="H417" i="3"/>
  <c r="I417" i="3"/>
  <c r="J417" i="3"/>
  <c r="L417" i="3"/>
  <c r="E418" i="3"/>
  <c r="F418" i="3"/>
  <c r="G418" i="3"/>
  <c r="H418" i="3"/>
  <c r="L418" i="3" s="1"/>
  <c r="I418" i="3"/>
  <c r="J418" i="3"/>
  <c r="E419" i="3"/>
  <c r="K419" i="3" s="1"/>
  <c r="F419" i="3"/>
  <c r="G419" i="3"/>
  <c r="H419" i="3"/>
  <c r="I419" i="3"/>
  <c r="L419" i="3" s="1"/>
  <c r="J419" i="3"/>
  <c r="E420" i="3"/>
  <c r="F420" i="3"/>
  <c r="G420" i="3"/>
  <c r="H420" i="3"/>
  <c r="L420" i="3" s="1"/>
  <c r="I420" i="3"/>
  <c r="J420" i="3"/>
  <c r="E421" i="3"/>
  <c r="K421" i="3" s="1"/>
  <c r="F421" i="3"/>
  <c r="G421" i="3"/>
  <c r="H421" i="3"/>
  <c r="I421" i="3"/>
  <c r="J421" i="3"/>
  <c r="L421" i="3"/>
  <c r="E422" i="3"/>
  <c r="F422" i="3"/>
  <c r="G422" i="3"/>
  <c r="H422" i="3"/>
  <c r="L422" i="3" s="1"/>
  <c r="I422" i="3"/>
  <c r="J422" i="3"/>
  <c r="E423" i="3"/>
  <c r="K423" i="3" s="1"/>
  <c r="F423" i="3"/>
  <c r="G423" i="3"/>
  <c r="H423" i="3"/>
  <c r="I423" i="3"/>
  <c r="L423" i="3" s="1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L425" i="3" s="1"/>
  <c r="E426" i="3"/>
  <c r="F426" i="3"/>
  <c r="G426" i="3"/>
  <c r="H426" i="3"/>
  <c r="I426" i="3"/>
  <c r="J426" i="3"/>
  <c r="L426" i="3"/>
  <c r="E427" i="3"/>
  <c r="K427" i="3" s="1"/>
  <c r="F427" i="3"/>
  <c r="G427" i="3"/>
  <c r="H427" i="3"/>
  <c r="L427" i="3" s="1"/>
  <c r="I427" i="3"/>
  <c r="J427" i="3"/>
  <c r="E428" i="3"/>
  <c r="K428" i="3" s="1"/>
  <c r="F428" i="3"/>
  <c r="G428" i="3"/>
  <c r="H428" i="3"/>
  <c r="I428" i="3"/>
  <c r="J428" i="3"/>
  <c r="E429" i="3"/>
  <c r="F429" i="3"/>
  <c r="G429" i="3"/>
  <c r="H429" i="3"/>
  <c r="I429" i="3"/>
  <c r="J429" i="3"/>
  <c r="L429" i="3"/>
  <c r="E430" i="3"/>
  <c r="F430" i="3"/>
  <c r="G430" i="3"/>
  <c r="H430" i="3"/>
  <c r="L430" i="3" s="1"/>
  <c r="I430" i="3"/>
  <c r="J430" i="3"/>
  <c r="E431" i="3"/>
  <c r="K431" i="3" s="1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L433" i="3" s="1"/>
  <c r="E434" i="3"/>
  <c r="F434" i="3"/>
  <c r="G434" i="3"/>
  <c r="H434" i="3"/>
  <c r="I434" i="3"/>
  <c r="J434" i="3"/>
  <c r="L434" i="3"/>
  <c r="E435" i="3"/>
  <c r="K435" i="3" s="1"/>
  <c r="F435" i="3"/>
  <c r="G435" i="3"/>
  <c r="H435" i="3"/>
  <c r="L435" i="3" s="1"/>
  <c r="I435" i="3"/>
  <c r="J435" i="3"/>
  <c r="E436" i="3"/>
  <c r="K436" i="3" s="1"/>
  <c r="F436" i="3"/>
  <c r="G436" i="3"/>
  <c r="H436" i="3"/>
  <c r="I436" i="3"/>
  <c r="J436" i="3"/>
  <c r="E437" i="3"/>
  <c r="F437" i="3"/>
  <c r="G437" i="3"/>
  <c r="H437" i="3"/>
  <c r="I437" i="3"/>
  <c r="J437" i="3"/>
  <c r="L437" i="3"/>
  <c r="E438" i="3"/>
  <c r="F438" i="3"/>
  <c r="G438" i="3"/>
  <c r="H438" i="3"/>
  <c r="L438" i="3" s="1"/>
  <c r="I438" i="3"/>
  <c r="J438" i="3"/>
  <c r="E439" i="3"/>
  <c r="K439" i="3" s="1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L441" i="3" s="1"/>
  <c r="E442" i="3"/>
  <c r="F442" i="3"/>
  <c r="G442" i="3"/>
  <c r="H442" i="3"/>
  <c r="I442" i="3"/>
  <c r="J442" i="3"/>
  <c r="L442" i="3"/>
  <c r="E443" i="3"/>
  <c r="K443" i="3" s="1"/>
  <c r="F443" i="3"/>
  <c r="G443" i="3"/>
  <c r="H443" i="3"/>
  <c r="I443" i="3"/>
  <c r="J443" i="3"/>
  <c r="L443" i="3"/>
  <c r="E444" i="3"/>
  <c r="K444" i="3" s="1"/>
  <c r="F444" i="3"/>
  <c r="G444" i="3"/>
  <c r="H444" i="3"/>
  <c r="L444" i="3" s="1"/>
  <c r="I444" i="3"/>
  <c r="J444" i="3"/>
  <c r="E445" i="3"/>
  <c r="K445" i="3" s="1"/>
  <c r="F445" i="3"/>
  <c r="G445" i="3"/>
  <c r="H445" i="3"/>
  <c r="L445" i="3" s="1"/>
  <c r="I445" i="3"/>
  <c r="J445" i="3"/>
  <c r="E446" i="3"/>
  <c r="K446" i="3" s="1"/>
  <c r="F446" i="3"/>
  <c r="G446" i="3"/>
  <c r="H446" i="3"/>
  <c r="I446" i="3"/>
  <c r="L446" i="3" s="1"/>
  <c r="J446" i="3"/>
  <c r="E447" i="3"/>
  <c r="K447" i="3" s="1"/>
  <c r="F447" i="3"/>
  <c r="G447" i="3"/>
  <c r="H447" i="3"/>
  <c r="I447" i="3"/>
  <c r="J447" i="3"/>
  <c r="L447" i="3"/>
  <c r="E448" i="3"/>
  <c r="K448" i="3" s="1"/>
  <c r="F448" i="3"/>
  <c r="G448" i="3"/>
  <c r="H448" i="3"/>
  <c r="L448" i="3" s="1"/>
  <c r="I448" i="3"/>
  <c r="J448" i="3"/>
  <c r="E449" i="3"/>
  <c r="K449" i="3" s="1"/>
  <c r="F449" i="3"/>
  <c r="G449" i="3"/>
  <c r="H449" i="3"/>
  <c r="L449" i="3" s="1"/>
  <c r="I449" i="3"/>
  <c r="J449" i="3"/>
  <c r="E450" i="3"/>
  <c r="K450" i="3" s="1"/>
  <c r="F450" i="3"/>
  <c r="G450" i="3"/>
  <c r="H450" i="3"/>
  <c r="I450" i="3"/>
  <c r="L450" i="3" s="1"/>
  <c r="J450" i="3"/>
  <c r="E451" i="3"/>
  <c r="K451" i="3" s="1"/>
  <c r="F451" i="3"/>
  <c r="G451" i="3"/>
  <c r="H451" i="3"/>
  <c r="I451" i="3"/>
  <c r="J451" i="3"/>
  <c r="L451" i="3"/>
  <c r="E452" i="3"/>
  <c r="K452" i="3" s="1"/>
  <c r="F452" i="3"/>
  <c r="G452" i="3"/>
  <c r="H452" i="3"/>
  <c r="L452" i="3" s="1"/>
  <c r="I452" i="3"/>
  <c r="J452" i="3"/>
  <c r="E453" i="3"/>
  <c r="K453" i="3" s="1"/>
  <c r="F453" i="3"/>
  <c r="G453" i="3"/>
  <c r="H453" i="3"/>
  <c r="L453" i="3" s="1"/>
  <c r="I453" i="3"/>
  <c r="J453" i="3"/>
  <c r="E454" i="3"/>
  <c r="K454" i="3" s="1"/>
  <c r="F454" i="3"/>
  <c r="G454" i="3"/>
  <c r="H454" i="3"/>
  <c r="I454" i="3"/>
  <c r="L454" i="3" s="1"/>
  <c r="J454" i="3"/>
  <c r="E455" i="3"/>
  <c r="K455" i="3" s="1"/>
  <c r="F455" i="3"/>
  <c r="G455" i="3"/>
  <c r="H455" i="3"/>
  <c r="I455" i="3"/>
  <c r="J455" i="3"/>
  <c r="L455" i="3"/>
  <c r="E456" i="3"/>
  <c r="K456" i="3" s="1"/>
  <c r="F456" i="3"/>
  <c r="G456" i="3"/>
  <c r="H456" i="3"/>
  <c r="L456" i="3" s="1"/>
  <c r="I456" i="3"/>
  <c r="J456" i="3"/>
  <c r="E457" i="3"/>
  <c r="K457" i="3" s="1"/>
  <c r="F457" i="3"/>
  <c r="G457" i="3"/>
  <c r="H457" i="3"/>
  <c r="L457" i="3" s="1"/>
  <c r="I457" i="3"/>
  <c r="J457" i="3"/>
  <c r="E458" i="3"/>
  <c r="K458" i="3" s="1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J459" i="3"/>
  <c r="L459" i="3"/>
  <c r="E460" i="3"/>
  <c r="K460" i="3" s="1"/>
  <c r="F460" i="3"/>
  <c r="G460" i="3"/>
  <c r="H460" i="3"/>
  <c r="L460" i="3" s="1"/>
  <c r="I460" i="3"/>
  <c r="J460" i="3"/>
  <c r="E461" i="3"/>
  <c r="K461" i="3" s="1"/>
  <c r="F461" i="3"/>
  <c r="G461" i="3"/>
  <c r="H461" i="3"/>
  <c r="L461" i="3" s="1"/>
  <c r="I461" i="3"/>
  <c r="J461" i="3"/>
  <c r="E462" i="3"/>
  <c r="K462" i="3" s="1"/>
  <c r="F462" i="3"/>
  <c r="G462" i="3"/>
  <c r="H462" i="3"/>
  <c r="I462" i="3"/>
  <c r="L462" i="3" s="1"/>
  <c r="J462" i="3"/>
  <c r="E463" i="3"/>
  <c r="K463" i="3" s="1"/>
  <c r="F463" i="3"/>
  <c r="G463" i="3"/>
  <c r="H463" i="3"/>
  <c r="I463" i="3"/>
  <c r="J463" i="3"/>
  <c r="L463" i="3"/>
  <c r="E464" i="3"/>
  <c r="K464" i="3" s="1"/>
  <c r="F464" i="3"/>
  <c r="G464" i="3"/>
  <c r="H464" i="3"/>
  <c r="L464" i="3" s="1"/>
  <c r="I464" i="3"/>
  <c r="J464" i="3"/>
  <c r="E465" i="3"/>
  <c r="K465" i="3" s="1"/>
  <c r="F465" i="3"/>
  <c r="G465" i="3"/>
  <c r="H465" i="3"/>
  <c r="L465" i="3" s="1"/>
  <c r="I465" i="3"/>
  <c r="J465" i="3"/>
  <c r="E466" i="3"/>
  <c r="K466" i="3" s="1"/>
  <c r="F466" i="3"/>
  <c r="G466" i="3"/>
  <c r="H466" i="3"/>
  <c r="I466" i="3"/>
  <c r="L466" i="3" s="1"/>
  <c r="J466" i="3"/>
  <c r="E467" i="3"/>
  <c r="K467" i="3" s="1"/>
  <c r="F467" i="3"/>
  <c r="G467" i="3"/>
  <c r="H467" i="3"/>
  <c r="I467" i="3"/>
  <c r="J467" i="3"/>
  <c r="L467" i="3"/>
  <c r="E468" i="3"/>
  <c r="K468" i="3" s="1"/>
  <c r="F468" i="3"/>
  <c r="G468" i="3"/>
  <c r="H468" i="3"/>
  <c r="L468" i="3" s="1"/>
  <c r="I468" i="3"/>
  <c r="J468" i="3"/>
  <c r="E469" i="3"/>
  <c r="K469" i="3" s="1"/>
  <c r="F469" i="3"/>
  <c r="G469" i="3"/>
  <c r="H469" i="3"/>
  <c r="L469" i="3" s="1"/>
  <c r="I469" i="3"/>
  <c r="J469" i="3"/>
  <c r="E470" i="3"/>
  <c r="K470" i="3" s="1"/>
  <c r="F470" i="3"/>
  <c r="G470" i="3"/>
  <c r="H470" i="3"/>
  <c r="I470" i="3"/>
  <c r="L470" i="3" s="1"/>
  <c r="J470" i="3"/>
  <c r="E471" i="3"/>
  <c r="K471" i="3" s="1"/>
  <c r="F471" i="3"/>
  <c r="G471" i="3"/>
  <c r="H471" i="3"/>
  <c r="I471" i="3"/>
  <c r="J471" i="3"/>
  <c r="L471" i="3"/>
  <c r="E472" i="3"/>
  <c r="K472" i="3" s="1"/>
  <c r="F472" i="3"/>
  <c r="G472" i="3"/>
  <c r="H472" i="3"/>
  <c r="L472" i="3" s="1"/>
  <c r="I472" i="3"/>
  <c r="J472" i="3"/>
  <c r="E473" i="3"/>
  <c r="K473" i="3" s="1"/>
  <c r="F473" i="3"/>
  <c r="G473" i="3"/>
  <c r="H473" i="3"/>
  <c r="L473" i="3" s="1"/>
  <c r="I473" i="3"/>
  <c r="J473" i="3"/>
  <c r="E474" i="3"/>
  <c r="F474" i="3"/>
  <c r="G474" i="3"/>
  <c r="H474" i="3"/>
  <c r="I474" i="3"/>
  <c r="L474" i="3" s="1"/>
  <c r="J474" i="3"/>
  <c r="E475" i="3"/>
  <c r="F475" i="3"/>
  <c r="G475" i="3"/>
  <c r="H475" i="3"/>
  <c r="I475" i="3"/>
  <c r="J475" i="3"/>
  <c r="L475" i="3"/>
  <c r="E476" i="3"/>
  <c r="K476" i="3" s="1"/>
  <c r="F476" i="3"/>
  <c r="G476" i="3"/>
  <c r="H476" i="3"/>
  <c r="L476" i="3" s="1"/>
  <c r="I476" i="3"/>
  <c r="J476" i="3"/>
  <c r="E477" i="3"/>
  <c r="K477" i="3" s="1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L479" i="3"/>
  <c r="E480" i="3"/>
  <c r="K480" i="3" s="1"/>
  <c r="F480" i="3"/>
  <c r="G480" i="3"/>
  <c r="H480" i="3"/>
  <c r="L480" i="3" s="1"/>
  <c r="I480" i="3"/>
  <c r="J480" i="3"/>
  <c r="E481" i="3"/>
  <c r="K481" i="3" s="1"/>
  <c r="F481" i="3"/>
  <c r="G481" i="3"/>
  <c r="H481" i="3"/>
  <c r="L481" i="3" s="1"/>
  <c r="I481" i="3"/>
  <c r="J481" i="3"/>
  <c r="E482" i="3"/>
  <c r="F482" i="3"/>
  <c r="G482" i="3"/>
  <c r="H482" i="3"/>
  <c r="I482" i="3"/>
  <c r="L482" i="3" s="1"/>
  <c r="J482" i="3"/>
  <c r="E483" i="3"/>
  <c r="F483" i="3"/>
  <c r="G483" i="3"/>
  <c r="H483" i="3"/>
  <c r="I483" i="3"/>
  <c r="J483" i="3"/>
  <c r="L483" i="3"/>
  <c r="E484" i="3"/>
  <c r="K484" i="3" s="1"/>
  <c r="F484" i="3"/>
  <c r="G484" i="3"/>
  <c r="H484" i="3"/>
  <c r="L484" i="3" s="1"/>
  <c r="I484" i="3"/>
  <c r="J484" i="3"/>
  <c r="E485" i="3"/>
  <c r="K485" i="3" s="1"/>
  <c r="F485" i="3"/>
  <c r="G485" i="3"/>
  <c r="H485" i="3"/>
  <c r="L485" i="3" s="1"/>
  <c r="I485" i="3"/>
  <c r="J485" i="3"/>
  <c r="E486" i="3"/>
  <c r="F486" i="3"/>
  <c r="G486" i="3"/>
  <c r="H486" i="3"/>
  <c r="I486" i="3"/>
  <c r="L486" i="3" s="1"/>
  <c r="J486" i="3"/>
  <c r="E487" i="3"/>
  <c r="F487" i="3"/>
  <c r="G487" i="3"/>
  <c r="H487" i="3"/>
  <c r="I487" i="3"/>
  <c r="J487" i="3"/>
  <c r="L487" i="3"/>
  <c r="E488" i="3"/>
  <c r="K488" i="3" s="1"/>
  <c r="F488" i="3"/>
  <c r="G488" i="3"/>
  <c r="H488" i="3"/>
  <c r="L488" i="3" s="1"/>
  <c r="I488" i="3"/>
  <c r="J488" i="3"/>
  <c r="E489" i="3"/>
  <c r="K489" i="3" s="1"/>
  <c r="F489" i="3"/>
  <c r="G489" i="3"/>
  <c r="H489" i="3"/>
  <c r="L489" i="3" s="1"/>
  <c r="I489" i="3"/>
  <c r="J489" i="3"/>
  <c r="E490" i="3"/>
  <c r="F490" i="3"/>
  <c r="G490" i="3"/>
  <c r="H490" i="3"/>
  <c r="I490" i="3"/>
  <c r="L490" i="3" s="1"/>
  <c r="J490" i="3"/>
  <c r="E491" i="3"/>
  <c r="F491" i="3"/>
  <c r="G491" i="3"/>
  <c r="H491" i="3"/>
  <c r="I491" i="3"/>
  <c r="J491" i="3"/>
  <c r="L491" i="3"/>
  <c r="E492" i="3"/>
  <c r="K492" i="3" s="1"/>
  <c r="F492" i="3"/>
  <c r="G492" i="3"/>
  <c r="H492" i="3"/>
  <c r="L492" i="3" s="1"/>
  <c r="I492" i="3"/>
  <c r="J492" i="3"/>
  <c r="E493" i="3"/>
  <c r="K493" i="3" s="1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I495" i="3"/>
  <c r="J495" i="3"/>
  <c r="L495" i="3"/>
  <c r="E496" i="3"/>
  <c r="K496" i="3" s="1"/>
  <c r="F496" i="3"/>
  <c r="G496" i="3"/>
  <c r="H496" i="3"/>
  <c r="L496" i="3" s="1"/>
  <c r="I496" i="3"/>
  <c r="J496" i="3"/>
  <c r="E497" i="3"/>
  <c r="K497" i="3" s="1"/>
  <c r="F497" i="3"/>
  <c r="G497" i="3"/>
  <c r="H497" i="3"/>
  <c r="L497" i="3" s="1"/>
  <c r="I497" i="3"/>
  <c r="J497" i="3"/>
  <c r="E498" i="3"/>
  <c r="F498" i="3"/>
  <c r="G498" i="3"/>
  <c r="H498" i="3"/>
  <c r="I498" i="3"/>
  <c r="L498" i="3" s="1"/>
  <c r="J498" i="3"/>
  <c r="E499" i="3"/>
  <c r="F499" i="3"/>
  <c r="G499" i="3"/>
  <c r="H499" i="3"/>
  <c r="I499" i="3"/>
  <c r="J499" i="3"/>
  <c r="L499" i="3"/>
  <c r="E500" i="3"/>
  <c r="K500" i="3" s="1"/>
  <c r="F500" i="3"/>
  <c r="G500" i="3"/>
  <c r="H500" i="3"/>
  <c r="L500" i="3" s="1"/>
  <c r="I500" i="3"/>
  <c r="J500" i="3"/>
  <c r="E501" i="3"/>
  <c r="K501" i="3" s="1"/>
  <c r="F501" i="3"/>
  <c r="G501" i="3"/>
  <c r="H501" i="3"/>
  <c r="L501" i="3" s="1"/>
  <c r="I501" i="3"/>
  <c r="J501" i="3"/>
  <c r="E502" i="3"/>
  <c r="F502" i="3"/>
  <c r="G502" i="3"/>
  <c r="H502" i="3"/>
  <c r="I502" i="3"/>
  <c r="L502" i="3" s="1"/>
  <c r="J502" i="3"/>
  <c r="E503" i="3"/>
  <c r="F503" i="3"/>
  <c r="G503" i="3"/>
  <c r="H503" i="3"/>
  <c r="I503" i="3"/>
  <c r="J503" i="3"/>
  <c r="L503" i="3"/>
  <c r="E504" i="3"/>
  <c r="K504" i="3" s="1"/>
  <c r="F504" i="3"/>
  <c r="G504" i="3"/>
  <c r="H504" i="3"/>
  <c r="L504" i="3" s="1"/>
  <c r="I504" i="3"/>
  <c r="J504" i="3"/>
  <c r="E505" i="3"/>
  <c r="K505" i="3" s="1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/>
  <c r="E508" i="3"/>
  <c r="K508" i="3" s="1"/>
  <c r="F508" i="3"/>
  <c r="G508" i="3"/>
  <c r="H508" i="3"/>
  <c r="L508" i="3" s="1"/>
  <c r="I508" i="3"/>
  <c r="J508" i="3"/>
  <c r="E509" i="3"/>
  <c r="K509" i="3" s="1"/>
  <c r="F509" i="3"/>
  <c r="G509" i="3"/>
  <c r="H509" i="3"/>
  <c r="L509" i="3" s="1"/>
  <c r="I509" i="3"/>
  <c r="J509" i="3"/>
  <c r="E510" i="3"/>
  <c r="F510" i="3"/>
  <c r="G510" i="3"/>
  <c r="H510" i="3"/>
  <c r="I510" i="3"/>
  <c r="L510" i="3" s="1"/>
  <c r="J510" i="3"/>
  <c r="E511" i="3"/>
  <c r="F511" i="3"/>
  <c r="G511" i="3"/>
  <c r="K511" i="3" s="1"/>
  <c r="H511" i="3"/>
  <c r="I511" i="3"/>
  <c r="J511" i="3"/>
  <c r="L511" i="3" s="1"/>
  <c r="E512" i="3"/>
  <c r="F512" i="3"/>
  <c r="G512" i="3"/>
  <c r="K512" i="3" s="1"/>
  <c r="H512" i="3"/>
  <c r="I512" i="3"/>
  <c r="J512" i="3"/>
  <c r="L512" i="3" s="1"/>
  <c r="E513" i="3"/>
  <c r="F513" i="3"/>
  <c r="G513" i="3"/>
  <c r="K513" i="3" s="1"/>
  <c r="H513" i="3"/>
  <c r="I513" i="3"/>
  <c r="J513" i="3"/>
  <c r="L513" i="3" s="1"/>
  <c r="E514" i="3"/>
  <c r="F514" i="3"/>
  <c r="G514" i="3"/>
  <c r="K514" i="3" s="1"/>
  <c r="H514" i="3"/>
  <c r="I514" i="3"/>
  <c r="J514" i="3"/>
  <c r="L514" i="3" s="1"/>
  <c r="E515" i="3"/>
  <c r="F515" i="3"/>
  <c r="G515" i="3"/>
  <c r="K515" i="3" s="1"/>
  <c r="H515" i="3"/>
  <c r="I515" i="3"/>
  <c r="J515" i="3"/>
  <c r="L515" i="3" s="1"/>
  <c r="E516" i="3"/>
  <c r="F516" i="3"/>
  <c r="G516" i="3"/>
  <c r="H516" i="3"/>
  <c r="I516" i="3"/>
  <c r="J516" i="3"/>
  <c r="L516" i="3" s="1"/>
  <c r="K516" i="3"/>
  <c r="E517" i="3"/>
  <c r="F517" i="3"/>
  <c r="G517" i="3"/>
  <c r="H517" i="3"/>
  <c r="I517" i="3"/>
  <c r="J517" i="3"/>
  <c r="L517" i="3" s="1"/>
  <c r="K517" i="3"/>
  <c r="E518" i="3"/>
  <c r="F518" i="3"/>
  <c r="G518" i="3"/>
  <c r="H518" i="3"/>
  <c r="I518" i="3"/>
  <c r="J518" i="3"/>
  <c r="L518" i="3" s="1"/>
  <c r="K518" i="3"/>
  <c r="E519" i="3"/>
  <c r="F519" i="3"/>
  <c r="G519" i="3"/>
  <c r="K519" i="3" s="1"/>
  <c r="H519" i="3"/>
  <c r="I519" i="3"/>
  <c r="J519" i="3"/>
  <c r="L519" i="3" s="1"/>
  <c r="E520" i="3"/>
  <c r="F520" i="3"/>
  <c r="G520" i="3"/>
  <c r="K520" i="3" s="1"/>
  <c r="H520" i="3"/>
  <c r="I520" i="3"/>
  <c r="J520" i="3"/>
  <c r="L520" i="3" s="1"/>
  <c r="E521" i="3"/>
  <c r="F521" i="3"/>
  <c r="G521" i="3"/>
  <c r="K521" i="3" s="1"/>
  <c r="H521" i="3"/>
  <c r="I521" i="3"/>
  <c r="J521" i="3"/>
  <c r="L521" i="3" s="1"/>
  <c r="E522" i="3"/>
  <c r="F522" i="3"/>
  <c r="G522" i="3"/>
  <c r="K522" i="3" s="1"/>
  <c r="H522" i="3"/>
  <c r="I522" i="3"/>
  <c r="J522" i="3"/>
  <c r="L522" i="3" s="1"/>
  <c r="E523" i="3"/>
  <c r="F523" i="3"/>
  <c r="G523" i="3"/>
  <c r="K523" i="3" s="1"/>
  <c r="H523" i="3"/>
  <c r="I523" i="3"/>
  <c r="J523" i="3"/>
  <c r="L523" i="3" s="1"/>
  <c r="E524" i="3"/>
  <c r="F524" i="3"/>
  <c r="G524" i="3"/>
  <c r="K524" i="3" s="1"/>
  <c r="H524" i="3"/>
  <c r="I524" i="3"/>
  <c r="L524" i="3" s="1"/>
  <c r="J524" i="3"/>
  <c r="E525" i="3"/>
  <c r="F525" i="3"/>
  <c r="G525" i="3"/>
  <c r="K525" i="3" s="1"/>
  <c r="H525" i="3"/>
  <c r="I525" i="3"/>
  <c r="L525" i="3" s="1"/>
  <c r="J525" i="3"/>
  <c r="E526" i="3"/>
  <c r="F526" i="3"/>
  <c r="G526" i="3"/>
  <c r="K526" i="3" s="1"/>
  <c r="H526" i="3"/>
  <c r="I526" i="3"/>
  <c r="L526" i="3" s="1"/>
  <c r="J526" i="3"/>
  <c r="E527" i="3"/>
  <c r="F527" i="3"/>
  <c r="G527" i="3"/>
  <c r="K527" i="3" s="1"/>
  <c r="H527" i="3"/>
  <c r="I527" i="3"/>
  <c r="L527" i="3" s="1"/>
  <c r="J527" i="3"/>
  <c r="E528" i="3"/>
  <c r="F528" i="3"/>
  <c r="G528" i="3"/>
  <c r="K528" i="3" s="1"/>
  <c r="H528" i="3"/>
  <c r="I528" i="3"/>
  <c r="L528" i="3" s="1"/>
  <c r="J528" i="3"/>
  <c r="E529" i="3"/>
  <c r="F529" i="3"/>
  <c r="G529" i="3"/>
  <c r="K529" i="3" s="1"/>
  <c r="H529" i="3"/>
  <c r="I529" i="3"/>
  <c r="L529" i="3" s="1"/>
  <c r="J529" i="3"/>
  <c r="E530" i="3"/>
  <c r="F530" i="3"/>
  <c r="G530" i="3"/>
  <c r="K530" i="3" s="1"/>
  <c r="H530" i="3"/>
  <c r="I530" i="3"/>
  <c r="L530" i="3" s="1"/>
  <c r="J530" i="3"/>
  <c r="E531" i="3"/>
  <c r="F531" i="3"/>
  <c r="G531" i="3"/>
  <c r="K531" i="3" s="1"/>
  <c r="H531" i="3"/>
  <c r="I531" i="3"/>
  <c r="L531" i="3" s="1"/>
  <c r="J531" i="3"/>
  <c r="E532" i="3"/>
  <c r="F532" i="3"/>
  <c r="G532" i="3"/>
  <c r="H532" i="3"/>
  <c r="I532" i="3"/>
  <c r="L532" i="3" s="1"/>
  <c r="J532" i="3"/>
  <c r="K532" i="3"/>
  <c r="E533" i="3"/>
  <c r="F533" i="3"/>
  <c r="G533" i="3"/>
  <c r="K533" i="3" s="1"/>
  <c r="H533" i="3"/>
  <c r="I533" i="3"/>
  <c r="L533" i="3" s="1"/>
  <c r="J533" i="3"/>
  <c r="E534" i="3"/>
  <c r="F534" i="3"/>
  <c r="G534" i="3"/>
  <c r="H534" i="3"/>
  <c r="I534" i="3"/>
  <c r="L534" i="3" s="1"/>
  <c r="J534" i="3"/>
  <c r="K534" i="3"/>
  <c r="E535" i="3"/>
  <c r="F535" i="3"/>
  <c r="G535" i="3"/>
  <c r="K535" i="3" s="1"/>
  <c r="H535" i="3"/>
  <c r="I535" i="3"/>
  <c r="L535" i="3" s="1"/>
  <c r="J535" i="3"/>
  <c r="E536" i="3"/>
  <c r="F536" i="3"/>
  <c r="G536" i="3"/>
  <c r="K536" i="3" s="1"/>
  <c r="H536" i="3"/>
  <c r="I536" i="3"/>
  <c r="L536" i="3" s="1"/>
  <c r="J536" i="3"/>
  <c r="E537" i="3"/>
  <c r="F537" i="3"/>
  <c r="G537" i="3"/>
  <c r="H537" i="3"/>
  <c r="I537" i="3"/>
  <c r="L537" i="3" s="1"/>
  <c r="J537" i="3"/>
  <c r="K537" i="3"/>
  <c r="E538" i="3"/>
  <c r="F538" i="3"/>
  <c r="G538" i="3"/>
  <c r="K538" i="3" s="1"/>
  <c r="H538" i="3"/>
  <c r="I538" i="3"/>
  <c r="L538" i="3" s="1"/>
  <c r="J538" i="3"/>
  <c r="E539" i="3"/>
  <c r="F539" i="3"/>
  <c r="G539" i="3"/>
  <c r="H539" i="3"/>
  <c r="I539" i="3"/>
  <c r="L539" i="3" s="1"/>
  <c r="J539" i="3"/>
  <c r="K539" i="3"/>
  <c r="E540" i="3"/>
  <c r="F540" i="3"/>
  <c r="G540" i="3"/>
  <c r="K540" i="3" s="1"/>
  <c r="H540" i="3"/>
  <c r="I540" i="3"/>
  <c r="L540" i="3" s="1"/>
  <c r="J540" i="3"/>
  <c r="E541" i="3"/>
  <c r="F541" i="3"/>
  <c r="G541" i="3"/>
  <c r="K541" i="3" s="1"/>
  <c r="H541" i="3"/>
  <c r="I541" i="3"/>
  <c r="L541" i="3" s="1"/>
  <c r="J541" i="3"/>
  <c r="E542" i="3"/>
  <c r="F542" i="3"/>
  <c r="G542" i="3"/>
  <c r="K542" i="3" s="1"/>
  <c r="H542" i="3"/>
  <c r="I542" i="3"/>
  <c r="L542" i="3" s="1"/>
  <c r="J542" i="3"/>
  <c r="E543" i="3"/>
  <c r="F543" i="3"/>
  <c r="G543" i="3"/>
  <c r="K543" i="3" s="1"/>
  <c r="H543" i="3"/>
  <c r="I543" i="3"/>
  <c r="L543" i="3" s="1"/>
  <c r="J543" i="3"/>
  <c r="E544" i="3"/>
  <c r="F544" i="3"/>
  <c r="G544" i="3"/>
  <c r="K544" i="3" s="1"/>
  <c r="H544" i="3"/>
  <c r="I544" i="3"/>
  <c r="L544" i="3" s="1"/>
  <c r="J544" i="3"/>
  <c r="E545" i="3"/>
  <c r="F545" i="3"/>
  <c r="G545" i="3"/>
  <c r="K545" i="3" s="1"/>
  <c r="H545" i="3"/>
  <c r="I545" i="3"/>
  <c r="J545" i="3"/>
  <c r="L545" i="3"/>
  <c r="BK543" i="3" l="1"/>
  <c r="BK541" i="3"/>
  <c r="BK539" i="3"/>
  <c r="BK537" i="3"/>
  <c r="BK535" i="3"/>
  <c r="BK533" i="3"/>
  <c r="BK531" i="3"/>
  <c r="BK529" i="3"/>
  <c r="BL528" i="3"/>
  <c r="BM523" i="3"/>
  <c r="BL522" i="3"/>
  <c r="BL518" i="3"/>
  <c r="BK545" i="3"/>
  <c r="BJ529" i="3"/>
  <c r="BK527" i="3"/>
  <c r="BM525" i="3"/>
  <c r="BL524" i="3"/>
  <c r="BK523" i="3"/>
  <c r="BJ521" i="3"/>
  <c r="BN521" i="3"/>
  <c r="BK520" i="3"/>
  <c r="BK522" i="3"/>
  <c r="BJ518" i="3"/>
  <c r="BK518" i="3"/>
  <c r="BN518" i="3"/>
  <c r="BM517" i="3"/>
  <c r="BL517" i="3"/>
  <c r="BJ525" i="3"/>
  <c r="BN525" i="3"/>
  <c r="BK524" i="3"/>
  <c r="BN522" i="3"/>
  <c r="BM521" i="3"/>
  <c r="BL520" i="3"/>
  <c r="BK517" i="3"/>
  <c r="BN516" i="3"/>
  <c r="BN514" i="3"/>
  <c r="BN512" i="3"/>
  <c r="BN510" i="3"/>
  <c r="BN508" i="3"/>
  <c r="BN506" i="3"/>
  <c r="BN504" i="3"/>
  <c r="BN502" i="3"/>
  <c r="BN500" i="3"/>
  <c r="BN498" i="3"/>
  <c r="BN496" i="3"/>
  <c r="BN494" i="3"/>
  <c r="BN492" i="3"/>
  <c r="BN490" i="3"/>
  <c r="BN488" i="3"/>
  <c r="BN486" i="3"/>
  <c r="BN484" i="3"/>
  <c r="BN482" i="3"/>
  <c r="BN480" i="3"/>
  <c r="BN478" i="3"/>
  <c r="BN476" i="3"/>
  <c r="BN474" i="3"/>
  <c r="BL473" i="3"/>
  <c r="BK470" i="3"/>
  <c r="BJ469" i="3"/>
  <c r="BM469" i="3"/>
  <c r="BM468" i="3"/>
  <c r="BL468" i="3"/>
  <c r="BJ467" i="3"/>
  <c r="BL472" i="3"/>
  <c r="BK468" i="3"/>
  <c r="BM467" i="3"/>
  <c r="BK472" i="3"/>
  <c r="BL470" i="3"/>
  <c r="BK451" i="3"/>
  <c r="BK449" i="3"/>
  <c r="BM448" i="3"/>
  <c r="BK447" i="3"/>
  <c r="BM446" i="3"/>
  <c r="BK445" i="3"/>
  <c r="BK443" i="3"/>
  <c r="BK441" i="3"/>
  <c r="BK439" i="3"/>
  <c r="BK437" i="3"/>
  <c r="BK435" i="3"/>
  <c r="BK433" i="3"/>
  <c r="BK431" i="3"/>
  <c r="BK429" i="3"/>
  <c r="BK427" i="3"/>
  <c r="BK425" i="3"/>
  <c r="BK423" i="3"/>
  <c r="BK421" i="3"/>
  <c r="BK419" i="3"/>
  <c r="BJ417" i="3"/>
  <c r="BN417" i="3"/>
  <c r="BM412" i="3"/>
  <c r="BL412" i="3"/>
  <c r="BJ451" i="3"/>
  <c r="BJ449" i="3"/>
  <c r="BJ447" i="3"/>
  <c r="BJ445" i="3"/>
  <c r="BJ443" i="3"/>
  <c r="BM414" i="3"/>
  <c r="BL414" i="3"/>
  <c r="BJ411" i="3"/>
  <c r="BK411" i="3"/>
  <c r="BM416" i="3"/>
  <c r="BL416" i="3"/>
  <c r="BJ413" i="3"/>
  <c r="BK413" i="3"/>
  <c r="BN413" i="3"/>
  <c r="BM410" i="3"/>
  <c r="BL410" i="3"/>
  <c r="BJ409" i="3"/>
  <c r="BK409" i="3"/>
  <c r="BJ415" i="3"/>
  <c r="BK415" i="3"/>
  <c r="BN415" i="3"/>
  <c r="BN412" i="3"/>
  <c r="BK410" i="3"/>
  <c r="BM409" i="3"/>
  <c r="BN411" i="3"/>
  <c r="BN409" i="3"/>
  <c r="BN407" i="3"/>
  <c r="BN405" i="3"/>
  <c r="BN403" i="3"/>
  <c r="BN401" i="3"/>
  <c r="BN399" i="3"/>
  <c r="BN397" i="3"/>
  <c r="BN395" i="3"/>
  <c r="BN393" i="3"/>
  <c r="BN391" i="3"/>
  <c r="BN389" i="3"/>
  <c r="BN387" i="3"/>
  <c r="BN385" i="3"/>
  <c r="BN383" i="3"/>
  <c r="BN381" i="3"/>
  <c r="BN379" i="3"/>
  <c r="BN377" i="3"/>
  <c r="BN375" i="3"/>
  <c r="BN373" i="3"/>
  <c r="BN371" i="3"/>
  <c r="BN369" i="3"/>
  <c r="BN367" i="3"/>
  <c r="BN365" i="3"/>
  <c r="BN363" i="3"/>
  <c r="BN361" i="3"/>
  <c r="BJ359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M324" i="3"/>
  <c r="N324" i="3"/>
  <c r="O324" i="3"/>
  <c r="P324" i="3"/>
  <c r="Q324" i="3"/>
  <c r="R324" i="3"/>
  <c r="S324" i="3"/>
  <c r="T324" i="3"/>
  <c r="U324" i="3"/>
  <c r="BL324" i="3" s="1"/>
  <c r="V324" i="3"/>
  <c r="W324" i="3"/>
  <c r="BJ324" i="3" s="1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K324" i="3"/>
  <c r="BM324" i="3"/>
  <c r="BN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K325" i="3" s="1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M325" i="3" s="1"/>
  <c r="BH325" i="3"/>
  <c r="BI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K326" i="3"/>
  <c r="BM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M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K328" i="3"/>
  <c r="BM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M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K330" i="3"/>
  <c r="BM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M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K332" i="3"/>
  <c r="BM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M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K334" i="3"/>
  <c r="BM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M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K336" i="3"/>
  <c r="BM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M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K338" i="3"/>
  <c r="BM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M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K340" i="3"/>
  <c r="BM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M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K342" i="3"/>
  <c r="BM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M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K344" i="3"/>
  <c r="BM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M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K346" i="3"/>
  <c r="BM346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M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K348" i="3"/>
  <c r="BM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M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K350" i="3"/>
  <c r="BM350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M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K352" i="3"/>
  <c r="BM352" i="3"/>
  <c r="BN352" i="3"/>
  <c r="M353" i="3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E324" i="3"/>
  <c r="K324" i="3" s="1"/>
  <c r="F324" i="3"/>
  <c r="G324" i="3"/>
  <c r="H324" i="3"/>
  <c r="I324" i="3"/>
  <c r="L324" i="3" s="1"/>
  <c r="J324" i="3"/>
  <c r="E325" i="3"/>
  <c r="F325" i="3"/>
  <c r="G325" i="3"/>
  <c r="H325" i="3"/>
  <c r="I325" i="3"/>
  <c r="L325" i="3" s="1"/>
  <c r="J325" i="3"/>
  <c r="K325" i="3"/>
  <c r="E326" i="3"/>
  <c r="F326" i="3"/>
  <c r="G326" i="3"/>
  <c r="H326" i="3"/>
  <c r="I326" i="3"/>
  <c r="L326" i="3" s="1"/>
  <c r="J326" i="3"/>
  <c r="K326" i="3"/>
  <c r="E327" i="3"/>
  <c r="F327" i="3"/>
  <c r="G327" i="3"/>
  <c r="H327" i="3"/>
  <c r="I327" i="3"/>
  <c r="L327" i="3" s="1"/>
  <c r="J327" i="3"/>
  <c r="K327" i="3"/>
  <c r="E328" i="3"/>
  <c r="F328" i="3"/>
  <c r="G328" i="3"/>
  <c r="H328" i="3"/>
  <c r="I328" i="3"/>
  <c r="L328" i="3" s="1"/>
  <c r="J328" i="3"/>
  <c r="K328" i="3"/>
  <c r="E329" i="3"/>
  <c r="F329" i="3"/>
  <c r="G329" i="3"/>
  <c r="H329" i="3"/>
  <c r="I329" i="3"/>
  <c r="L329" i="3" s="1"/>
  <c r="J329" i="3"/>
  <c r="K329" i="3"/>
  <c r="E330" i="3"/>
  <c r="F330" i="3"/>
  <c r="G330" i="3"/>
  <c r="H330" i="3"/>
  <c r="I330" i="3"/>
  <c r="L330" i="3" s="1"/>
  <c r="J330" i="3"/>
  <c r="K330" i="3"/>
  <c r="E331" i="3"/>
  <c r="F331" i="3"/>
  <c r="G331" i="3"/>
  <c r="H331" i="3"/>
  <c r="I331" i="3"/>
  <c r="L331" i="3" s="1"/>
  <c r="J331" i="3"/>
  <c r="K331" i="3"/>
  <c r="E332" i="3"/>
  <c r="F332" i="3"/>
  <c r="G332" i="3"/>
  <c r="H332" i="3"/>
  <c r="I332" i="3"/>
  <c r="L332" i="3" s="1"/>
  <c r="J332" i="3"/>
  <c r="K332" i="3"/>
  <c r="E333" i="3"/>
  <c r="F333" i="3"/>
  <c r="G333" i="3"/>
  <c r="H333" i="3"/>
  <c r="I333" i="3"/>
  <c r="L333" i="3" s="1"/>
  <c r="J333" i="3"/>
  <c r="K333" i="3"/>
  <c r="E334" i="3"/>
  <c r="F334" i="3"/>
  <c r="G334" i="3"/>
  <c r="H334" i="3"/>
  <c r="I334" i="3"/>
  <c r="L334" i="3" s="1"/>
  <c r="J334" i="3"/>
  <c r="K334" i="3"/>
  <c r="E335" i="3"/>
  <c r="F335" i="3"/>
  <c r="G335" i="3"/>
  <c r="H335" i="3"/>
  <c r="I335" i="3"/>
  <c r="L335" i="3" s="1"/>
  <c r="J335" i="3"/>
  <c r="K335" i="3"/>
  <c r="E336" i="3"/>
  <c r="F336" i="3"/>
  <c r="G336" i="3"/>
  <c r="H336" i="3"/>
  <c r="I336" i="3"/>
  <c r="L336" i="3" s="1"/>
  <c r="J336" i="3"/>
  <c r="K336" i="3"/>
  <c r="E337" i="3"/>
  <c r="F337" i="3"/>
  <c r="G337" i="3"/>
  <c r="H337" i="3"/>
  <c r="I337" i="3"/>
  <c r="L337" i="3" s="1"/>
  <c r="J337" i="3"/>
  <c r="K337" i="3"/>
  <c r="E338" i="3"/>
  <c r="F338" i="3"/>
  <c r="G338" i="3"/>
  <c r="H338" i="3"/>
  <c r="I338" i="3"/>
  <c r="L338" i="3" s="1"/>
  <c r="J338" i="3"/>
  <c r="K338" i="3"/>
  <c r="E339" i="3"/>
  <c r="F339" i="3"/>
  <c r="G339" i="3"/>
  <c r="H339" i="3"/>
  <c r="I339" i="3"/>
  <c r="L339" i="3" s="1"/>
  <c r="J339" i="3"/>
  <c r="K339" i="3"/>
  <c r="E340" i="3"/>
  <c r="F340" i="3"/>
  <c r="G340" i="3"/>
  <c r="H340" i="3"/>
  <c r="I340" i="3"/>
  <c r="L340" i="3" s="1"/>
  <c r="J340" i="3"/>
  <c r="K340" i="3"/>
  <c r="E341" i="3"/>
  <c r="F341" i="3"/>
  <c r="G341" i="3"/>
  <c r="H341" i="3"/>
  <c r="I341" i="3"/>
  <c r="L341" i="3" s="1"/>
  <c r="J341" i="3"/>
  <c r="K341" i="3"/>
  <c r="E342" i="3"/>
  <c r="F342" i="3"/>
  <c r="G342" i="3"/>
  <c r="H342" i="3"/>
  <c r="I342" i="3"/>
  <c r="L342" i="3" s="1"/>
  <c r="J342" i="3"/>
  <c r="K342" i="3"/>
  <c r="E343" i="3"/>
  <c r="F343" i="3"/>
  <c r="G343" i="3"/>
  <c r="H343" i="3"/>
  <c r="I343" i="3"/>
  <c r="L343" i="3" s="1"/>
  <c r="J343" i="3"/>
  <c r="K343" i="3"/>
  <c r="E344" i="3"/>
  <c r="F344" i="3"/>
  <c r="G344" i="3"/>
  <c r="H344" i="3"/>
  <c r="I344" i="3"/>
  <c r="L344" i="3" s="1"/>
  <c r="J344" i="3"/>
  <c r="K344" i="3"/>
  <c r="E345" i="3"/>
  <c r="F345" i="3"/>
  <c r="G345" i="3"/>
  <c r="H345" i="3"/>
  <c r="I345" i="3"/>
  <c r="L345" i="3" s="1"/>
  <c r="J345" i="3"/>
  <c r="K345" i="3"/>
  <c r="E346" i="3"/>
  <c r="F346" i="3"/>
  <c r="G346" i="3"/>
  <c r="H346" i="3"/>
  <c r="I346" i="3"/>
  <c r="L346" i="3" s="1"/>
  <c r="J346" i="3"/>
  <c r="K346" i="3"/>
  <c r="E347" i="3"/>
  <c r="F347" i="3"/>
  <c r="G347" i="3"/>
  <c r="H347" i="3"/>
  <c r="I347" i="3"/>
  <c r="L347" i="3" s="1"/>
  <c r="J347" i="3"/>
  <c r="K347" i="3"/>
  <c r="E348" i="3"/>
  <c r="F348" i="3"/>
  <c r="G348" i="3"/>
  <c r="H348" i="3"/>
  <c r="I348" i="3"/>
  <c r="L348" i="3" s="1"/>
  <c r="J348" i="3"/>
  <c r="K348" i="3"/>
  <c r="E349" i="3"/>
  <c r="F349" i="3"/>
  <c r="G349" i="3"/>
  <c r="H349" i="3"/>
  <c r="I349" i="3"/>
  <c r="L349" i="3" s="1"/>
  <c r="J349" i="3"/>
  <c r="K349" i="3"/>
  <c r="E350" i="3"/>
  <c r="F350" i="3"/>
  <c r="G350" i="3"/>
  <c r="H350" i="3"/>
  <c r="I350" i="3"/>
  <c r="L350" i="3" s="1"/>
  <c r="J350" i="3"/>
  <c r="K350" i="3"/>
  <c r="E351" i="3"/>
  <c r="F351" i="3"/>
  <c r="G351" i="3"/>
  <c r="H351" i="3"/>
  <c r="I351" i="3"/>
  <c r="L351" i="3" s="1"/>
  <c r="J351" i="3"/>
  <c r="K351" i="3"/>
  <c r="E352" i="3"/>
  <c r="F352" i="3"/>
  <c r="G352" i="3"/>
  <c r="H352" i="3"/>
  <c r="I352" i="3"/>
  <c r="L352" i="3" s="1"/>
  <c r="J352" i="3"/>
  <c r="K352" i="3"/>
  <c r="E353" i="3"/>
  <c r="F353" i="3"/>
  <c r="G353" i="3"/>
  <c r="H353" i="3"/>
  <c r="I353" i="3"/>
  <c r="L353" i="3" s="1"/>
  <c r="J353" i="3"/>
  <c r="K353" i="3"/>
  <c r="E354" i="3"/>
  <c r="F354" i="3"/>
  <c r="G354" i="3"/>
  <c r="H354" i="3"/>
  <c r="I354" i="3"/>
  <c r="L354" i="3" s="1"/>
  <c r="J354" i="3"/>
  <c r="K354" i="3"/>
  <c r="E355" i="3"/>
  <c r="F355" i="3"/>
  <c r="G355" i="3"/>
  <c r="H355" i="3"/>
  <c r="I355" i="3"/>
  <c r="L355" i="3" s="1"/>
  <c r="J355" i="3"/>
  <c r="K355" i="3"/>
  <c r="E356" i="3"/>
  <c r="F356" i="3"/>
  <c r="G356" i="3"/>
  <c r="H356" i="3"/>
  <c r="I356" i="3"/>
  <c r="L356" i="3" s="1"/>
  <c r="J356" i="3"/>
  <c r="K356" i="3"/>
  <c r="E357" i="3"/>
  <c r="F357" i="3"/>
  <c r="G357" i="3"/>
  <c r="H357" i="3"/>
  <c r="I357" i="3"/>
  <c r="L357" i="3" s="1"/>
  <c r="J357" i="3"/>
  <c r="K357" i="3"/>
  <c r="BJ351" i="3" l="1"/>
  <c r="BL351" i="3"/>
  <c r="BN351" i="3"/>
  <c r="BJ349" i="3"/>
  <c r="BL349" i="3"/>
  <c r="BN349" i="3"/>
  <c r="BJ347" i="3"/>
  <c r="BL347" i="3"/>
  <c r="BN347" i="3"/>
  <c r="BJ345" i="3"/>
  <c r="BL345" i="3"/>
  <c r="BN345" i="3"/>
  <c r="BJ343" i="3"/>
  <c r="BL343" i="3"/>
  <c r="BN343" i="3"/>
  <c r="BJ341" i="3"/>
  <c r="BL341" i="3"/>
  <c r="BN341" i="3"/>
  <c r="BJ339" i="3"/>
  <c r="BL339" i="3"/>
  <c r="BN339" i="3"/>
  <c r="BJ337" i="3"/>
  <c r="BL337" i="3"/>
  <c r="BN337" i="3"/>
  <c r="BJ335" i="3"/>
  <c r="BL335" i="3"/>
  <c r="BN335" i="3"/>
  <c r="BJ333" i="3"/>
  <c r="BL333" i="3"/>
  <c r="BN333" i="3"/>
  <c r="BJ331" i="3"/>
  <c r="BL331" i="3"/>
  <c r="BN331" i="3"/>
  <c r="BJ329" i="3"/>
  <c r="BL329" i="3"/>
  <c r="BN329" i="3"/>
  <c r="BJ327" i="3"/>
  <c r="BL327" i="3"/>
  <c r="BN327" i="3"/>
  <c r="BL325" i="3"/>
  <c r="BJ325" i="3"/>
  <c r="BJ352" i="3"/>
  <c r="BL352" i="3"/>
  <c r="BK351" i="3"/>
  <c r="BJ350" i="3"/>
  <c r="BL350" i="3"/>
  <c r="BN350" i="3"/>
  <c r="BK349" i="3"/>
  <c r="BJ348" i="3"/>
  <c r="BL348" i="3"/>
  <c r="BN348" i="3"/>
  <c r="BK347" i="3"/>
  <c r="BJ346" i="3"/>
  <c r="BL346" i="3"/>
  <c r="BN346" i="3"/>
  <c r="BK345" i="3"/>
  <c r="BJ344" i="3"/>
  <c r="BL344" i="3"/>
  <c r="BN344" i="3"/>
  <c r="BK343" i="3"/>
  <c r="BJ342" i="3"/>
  <c r="BL342" i="3"/>
  <c r="BN342" i="3"/>
  <c r="BK341" i="3"/>
  <c r="BJ340" i="3"/>
  <c r="BL340" i="3"/>
  <c r="BN340" i="3"/>
  <c r="BK339" i="3"/>
  <c r="BJ338" i="3"/>
  <c r="BL338" i="3"/>
  <c r="BN338" i="3"/>
  <c r="BK337" i="3"/>
  <c r="BJ336" i="3"/>
  <c r="BL336" i="3"/>
  <c r="BN336" i="3"/>
  <c r="BK335" i="3"/>
  <c r="BJ334" i="3"/>
  <c r="BL334" i="3"/>
  <c r="BN334" i="3"/>
  <c r="BK333" i="3"/>
  <c r="BJ332" i="3"/>
  <c r="BL332" i="3"/>
  <c r="BN332" i="3"/>
  <c r="BK331" i="3"/>
  <c r="BJ330" i="3"/>
  <c r="BL330" i="3"/>
  <c r="BN330" i="3"/>
  <c r="BK329" i="3"/>
  <c r="BJ328" i="3"/>
  <c r="BL328" i="3"/>
  <c r="BN328" i="3"/>
  <c r="BK327" i="3"/>
  <c r="BJ326" i="3"/>
  <c r="BL326" i="3"/>
  <c r="BN326" i="3"/>
  <c r="BN325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BL177" i="3" s="1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BN178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BL181" i="3" s="1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W182" i="3"/>
  <c r="BJ182" i="3" s="1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N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BL184" i="3" s="1"/>
  <c r="P184" i="3"/>
  <c r="Q184" i="3"/>
  <c r="R184" i="3"/>
  <c r="S184" i="3"/>
  <c r="BM184" i="3" s="1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N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BN188" i="3" s="1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L188" i="3"/>
  <c r="BM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BL191" i="3" s="1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BL193" i="3" s="1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M194" i="3"/>
  <c r="N194" i="3"/>
  <c r="BN194" i="3" s="1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BN196" i="3" s="1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BL201" i="3" s="1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BL203" i="3" s="1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BN204" i="3" s="1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M206" i="3"/>
  <c r="BN206" i="3" s="1"/>
  <c r="N206" i="3"/>
  <c r="O206" i="3"/>
  <c r="P206" i="3"/>
  <c r="Q206" i="3"/>
  <c r="BJ206" i="3" s="1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BN210" i="3" s="1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BL211" i="3" s="1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BN212" i="3" s="1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BL213" i="3" s="1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M214" i="3"/>
  <c r="N214" i="3"/>
  <c r="BN214" i="3" s="1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O218" i="3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BL219" i="3" s="1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M220" i="3"/>
  <c r="N220" i="3"/>
  <c r="O220" i="3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M221" i="3"/>
  <c r="N221" i="3"/>
  <c r="O221" i="3"/>
  <c r="BL221" i="3" s="1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M222" i="3"/>
  <c r="N222" i="3"/>
  <c r="O222" i="3"/>
  <c r="P222" i="3"/>
  <c r="Q222" i="3"/>
  <c r="R222" i="3"/>
  <c r="S222" i="3"/>
  <c r="T222" i="3"/>
  <c r="U222" i="3"/>
  <c r="V222" i="3"/>
  <c r="W222" i="3"/>
  <c r="BJ222" i="3" s="1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N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M224" i="3"/>
  <c r="N224" i="3"/>
  <c r="O224" i="3"/>
  <c r="P224" i="3"/>
  <c r="Q224" i="3"/>
  <c r="R224" i="3"/>
  <c r="S224" i="3"/>
  <c r="T224" i="3"/>
  <c r="U224" i="3"/>
  <c r="V224" i="3"/>
  <c r="W224" i="3"/>
  <c r="BJ224" i="3" s="1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M226" i="3"/>
  <c r="N226" i="3"/>
  <c r="O226" i="3"/>
  <c r="P226" i="3"/>
  <c r="Q226" i="3"/>
  <c r="R226" i="3"/>
  <c r="S226" i="3"/>
  <c r="T226" i="3"/>
  <c r="BJ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L227" i="3"/>
  <c r="M228" i="3"/>
  <c r="N228" i="3"/>
  <c r="O228" i="3"/>
  <c r="P228" i="3"/>
  <c r="BN228" i="3" s="1"/>
  <c r="Q228" i="3"/>
  <c r="R228" i="3"/>
  <c r="S228" i="3"/>
  <c r="T228" i="3"/>
  <c r="BJ228" i="3" s="1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M229" i="3"/>
  <c r="N229" i="3"/>
  <c r="O229" i="3"/>
  <c r="P229" i="3"/>
  <c r="Q229" i="3"/>
  <c r="R229" i="3"/>
  <c r="S229" i="3"/>
  <c r="T229" i="3"/>
  <c r="U229" i="3"/>
  <c r="BL229" i="3" s="1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M230" i="3"/>
  <c r="N230" i="3"/>
  <c r="O230" i="3"/>
  <c r="P230" i="3"/>
  <c r="Q230" i="3"/>
  <c r="R230" i="3"/>
  <c r="S230" i="3"/>
  <c r="T230" i="3"/>
  <c r="U230" i="3"/>
  <c r="V230" i="3"/>
  <c r="W230" i="3"/>
  <c r="BJ230" i="3" s="1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N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M232" i="3"/>
  <c r="N232" i="3"/>
  <c r="O232" i="3"/>
  <c r="P232" i="3"/>
  <c r="Q232" i="3"/>
  <c r="R232" i="3"/>
  <c r="S232" i="3"/>
  <c r="T232" i="3"/>
  <c r="U232" i="3"/>
  <c r="V232" i="3"/>
  <c r="W232" i="3"/>
  <c r="BJ232" i="3" s="1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M234" i="3"/>
  <c r="N234" i="3"/>
  <c r="O234" i="3"/>
  <c r="P234" i="3"/>
  <c r="Q234" i="3"/>
  <c r="R234" i="3"/>
  <c r="S234" i="3"/>
  <c r="T234" i="3"/>
  <c r="BJ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M235" i="3"/>
  <c r="N235" i="3"/>
  <c r="BN235" i="3" s="1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L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BK236" i="3" s="1"/>
  <c r="AZ236" i="3"/>
  <c r="BA236" i="3"/>
  <c r="BB236" i="3"/>
  <c r="BC236" i="3"/>
  <c r="BD236" i="3"/>
  <c r="BE236" i="3"/>
  <c r="BF236" i="3"/>
  <c r="BG236" i="3"/>
  <c r="BH236" i="3"/>
  <c r="BI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BN244" i="3" s="1"/>
  <c r="N244" i="3"/>
  <c r="O244" i="3"/>
  <c r="BL244" i="3" s="1"/>
  <c r="P244" i="3"/>
  <c r="Q244" i="3"/>
  <c r="R244" i="3"/>
  <c r="S244" i="3"/>
  <c r="BM244" i="3" s="1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BL250" i="3" s="1"/>
  <c r="P250" i="3"/>
  <c r="Q250" i="3"/>
  <c r="R250" i="3"/>
  <c r="S250" i="3"/>
  <c r="BM250" i="3" s="1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N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M256" i="3"/>
  <c r="BK256" i="3" s="1"/>
  <c r="N256" i="3"/>
  <c r="O256" i="3"/>
  <c r="BL256" i="3" s="1"/>
  <c r="P256" i="3"/>
  <c r="Q256" i="3"/>
  <c r="R256" i="3"/>
  <c r="S256" i="3"/>
  <c r="BM256" i="3" s="1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M257" i="3"/>
  <c r="N257" i="3"/>
  <c r="O257" i="3"/>
  <c r="P257" i="3"/>
  <c r="Q257" i="3"/>
  <c r="R257" i="3"/>
  <c r="S257" i="3"/>
  <c r="BM257" i="3" s="1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L257" i="3"/>
  <c r="M258" i="3"/>
  <c r="BK258" i="3" s="1"/>
  <c r="N258" i="3"/>
  <c r="O258" i="3"/>
  <c r="BL258" i="3" s="1"/>
  <c r="P258" i="3"/>
  <c r="Q258" i="3"/>
  <c r="R258" i="3"/>
  <c r="S258" i="3"/>
  <c r="BM258" i="3" s="1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O268" i="3"/>
  <c r="BL268" i="3" s="1"/>
  <c r="P268" i="3"/>
  <c r="Q268" i="3"/>
  <c r="R268" i="3"/>
  <c r="S268" i="3"/>
  <c r="BM268" i="3" s="1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N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L273" i="3"/>
  <c r="BM273" i="3"/>
  <c r="M274" i="3"/>
  <c r="N274" i="3"/>
  <c r="O274" i="3"/>
  <c r="BL274" i="3" s="1"/>
  <c r="P274" i="3"/>
  <c r="Q274" i="3"/>
  <c r="R274" i="3"/>
  <c r="S274" i="3"/>
  <c r="BM274" i="3" s="1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N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L277" i="3"/>
  <c r="BM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M280" i="3"/>
  <c r="N280" i="3"/>
  <c r="O280" i="3"/>
  <c r="P280" i="3"/>
  <c r="BK280" i="3" s="1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M281" i="3"/>
  <c r="M282" i="3"/>
  <c r="N282" i="3"/>
  <c r="O282" i="3"/>
  <c r="P282" i="3"/>
  <c r="BK282" i="3" s="1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BL284" i="3" s="1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M285" i="3"/>
  <c r="BK285" i="3" s="1"/>
  <c r="N285" i="3"/>
  <c r="O285" i="3"/>
  <c r="P285" i="3"/>
  <c r="Q285" i="3"/>
  <c r="R285" i="3"/>
  <c r="S285" i="3"/>
  <c r="BM285" i="3" s="1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L285" i="3"/>
  <c r="BN285" i="3"/>
  <c r="M286" i="3"/>
  <c r="N286" i="3"/>
  <c r="O286" i="3"/>
  <c r="P286" i="3"/>
  <c r="Q286" i="3"/>
  <c r="R286" i="3"/>
  <c r="S286" i="3"/>
  <c r="BM286" i="3" s="1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N286" i="3"/>
  <c r="M287" i="3"/>
  <c r="N287" i="3"/>
  <c r="O287" i="3"/>
  <c r="P287" i="3"/>
  <c r="Q287" i="3"/>
  <c r="BJ287" i="3" s="1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L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M291" i="3"/>
  <c r="N291" i="3"/>
  <c r="O291" i="3"/>
  <c r="P291" i="3"/>
  <c r="Q291" i="3"/>
  <c r="BJ291" i="3" s="1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M293" i="3"/>
  <c r="N293" i="3"/>
  <c r="O293" i="3"/>
  <c r="P293" i="3"/>
  <c r="Q293" i="3"/>
  <c r="BJ293" i="3" s="1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BL294" i="3" s="1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M295" i="3"/>
  <c r="N295" i="3"/>
  <c r="O295" i="3"/>
  <c r="P295" i="3"/>
  <c r="Q295" i="3"/>
  <c r="BJ295" i="3" s="1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L296" i="3"/>
  <c r="M297" i="3"/>
  <c r="BK297" i="3" s="1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L297" i="3"/>
  <c r="BM297" i="3"/>
  <c r="BN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BN299" i="3" s="1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M300" i="3"/>
  <c r="N300" i="3"/>
  <c r="O300" i="3"/>
  <c r="BL300" i="3" s="1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BJ301" i="3" s="1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BN302" i="3" s="1"/>
  <c r="N302" i="3"/>
  <c r="O302" i="3"/>
  <c r="P302" i="3"/>
  <c r="Q302" i="3"/>
  <c r="BJ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L302" i="3"/>
  <c r="M303" i="3"/>
  <c r="N303" i="3"/>
  <c r="O303" i="3"/>
  <c r="P303" i="3"/>
  <c r="Q303" i="3"/>
  <c r="BJ303" i="3" s="1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BL304" i="3" s="1"/>
  <c r="S304" i="3"/>
  <c r="T304" i="3"/>
  <c r="BJ304" i="3" s="1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BJ305" i="3" s="1"/>
  <c r="R305" i="3"/>
  <c r="S305" i="3"/>
  <c r="T305" i="3"/>
  <c r="U305" i="3"/>
  <c r="BL305" i="3" s="1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BL306" i="3" s="1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M307" i="3"/>
  <c r="BK307" i="3" s="1"/>
  <c r="N307" i="3"/>
  <c r="O307" i="3"/>
  <c r="P307" i="3"/>
  <c r="Q307" i="3"/>
  <c r="R307" i="3"/>
  <c r="S307" i="3"/>
  <c r="BM307" i="3" s="1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L307" i="3"/>
  <c r="BN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N308" i="3"/>
  <c r="M309" i="3"/>
  <c r="N309" i="3"/>
  <c r="O309" i="3"/>
  <c r="P309" i="3"/>
  <c r="BN309" i="3" s="1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N310" i="3"/>
  <c r="M311" i="3"/>
  <c r="N311" i="3"/>
  <c r="O311" i="3"/>
  <c r="P311" i="3"/>
  <c r="BN311" i="3" s="1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BM312" i="3" s="1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N312" i="3"/>
  <c r="M313" i="3"/>
  <c r="BN313" i="3" s="1"/>
  <c r="N313" i="3"/>
  <c r="O313" i="3"/>
  <c r="BL313" i="3" s="1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BN314" i="3" s="1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L314" i="3"/>
  <c r="M315" i="3"/>
  <c r="N315" i="3"/>
  <c r="O315" i="3"/>
  <c r="BL315" i="3" s="1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N315" i="3"/>
  <c r="M316" i="3"/>
  <c r="N316" i="3"/>
  <c r="BN316" i="3" s="1"/>
  <c r="O316" i="3"/>
  <c r="P316" i="3"/>
  <c r="BK316" i="3" s="1"/>
  <c r="Q316" i="3"/>
  <c r="R316" i="3"/>
  <c r="S316" i="3"/>
  <c r="T316" i="3"/>
  <c r="U316" i="3"/>
  <c r="V316" i="3"/>
  <c r="W316" i="3"/>
  <c r="X316" i="3"/>
  <c r="Y316" i="3"/>
  <c r="Z316" i="3"/>
  <c r="AA316" i="3"/>
  <c r="AB316" i="3"/>
  <c r="BL316" i="3" s="1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BL317" i="3" s="1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BN318" i="3" s="1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L318" i="3"/>
  <c r="M319" i="3"/>
  <c r="N319" i="3"/>
  <c r="O319" i="3"/>
  <c r="BL319" i="3" s="1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N319" i="3"/>
  <c r="M320" i="3"/>
  <c r="N320" i="3"/>
  <c r="BN320" i="3" s="1"/>
  <c r="O320" i="3"/>
  <c r="P320" i="3"/>
  <c r="BK320" i="3" s="1"/>
  <c r="Q320" i="3"/>
  <c r="R320" i="3"/>
  <c r="S320" i="3"/>
  <c r="T320" i="3"/>
  <c r="U320" i="3"/>
  <c r="V320" i="3"/>
  <c r="W320" i="3"/>
  <c r="X320" i="3"/>
  <c r="Y320" i="3"/>
  <c r="Z320" i="3"/>
  <c r="AA320" i="3"/>
  <c r="AB320" i="3"/>
  <c r="BL320" i="3" s="1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BN321" i="3" s="1"/>
  <c r="N321" i="3"/>
  <c r="O321" i="3"/>
  <c r="BL321" i="3" s="1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BN322" i="3" s="1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L322" i="3"/>
  <c r="M323" i="3"/>
  <c r="BK323" i="3" s="1"/>
  <c r="N323" i="3"/>
  <c r="O323" i="3"/>
  <c r="P323" i="3"/>
  <c r="Q323" i="3"/>
  <c r="R323" i="3"/>
  <c r="S323" i="3"/>
  <c r="BM323" i="3" s="1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L323" i="3"/>
  <c r="BN323" i="3"/>
  <c r="E173" i="3"/>
  <c r="F173" i="3"/>
  <c r="K173" i="3" s="1"/>
  <c r="G173" i="3"/>
  <c r="H173" i="3"/>
  <c r="I173" i="3"/>
  <c r="J173" i="3"/>
  <c r="L173" i="3"/>
  <c r="E174" i="3"/>
  <c r="K174" i="3" s="1"/>
  <c r="F174" i="3"/>
  <c r="G174" i="3"/>
  <c r="H174" i="3"/>
  <c r="I174" i="3"/>
  <c r="J174" i="3"/>
  <c r="L174" i="3"/>
  <c r="E175" i="3"/>
  <c r="K175" i="3" s="1"/>
  <c r="F175" i="3"/>
  <c r="G175" i="3"/>
  <c r="H175" i="3"/>
  <c r="I175" i="3"/>
  <c r="J175" i="3"/>
  <c r="L175" i="3"/>
  <c r="E176" i="3"/>
  <c r="K176" i="3" s="1"/>
  <c r="F176" i="3"/>
  <c r="G176" i="3"/>
  <c r="H176" i="3"/>
  <c r="I176" i="3"/>
  <c r="J176" i="3"/>
  <c r="L176" i="3"/>
  <c r="E177" i="3"/>
  <c r="K177" i="3" s="1"/>
  <c r="F177" i="3"/>
  <c r="G177" i="3"/>
  <c r="H177" i="3"/>
  <c r="I177" i="3"/>
  <c r="J177" i="3"/>
  <c r="L177" i="3"/>
  <c r="E178" i="3"/>
  <c r="K178" i="3" s="1"/>
  <c r="F178" i="3"/>
  <c r="G178" i="3"/>
  <c r="H178" i="3"/>
  <c r="I178" i="3"/>
  <c r="J178" i="3"/>
  <c r="L178" i="3"/>
  <c r="E179" i="3"/>
  <c r="K179" i="3" s="1"/>
  <c r="F179" i="3"/>
  <c r="G179" i="3"/>
  <c r="H179" i="3"/>
  <c r="I179" i="3"/>
  <c r="L179" i="3" s="1"/>
  <c r="J179" i="3"/>
  <c r="E180" i="3"/>
  <c r="K180" i="3" s="1"/>
  <c r="F180" i="3"/>
  <c r="G180" i="3"/>
  <c r="H180" i="3"/>
  <c r="I180" i="3"/>
  <c r="L180" i="3" s="1"/>
  <c r="J180" i="3"/>
  <c r="E181" i="3"/>
  <c r="K181" i="3" s="1"/>
  <c r="F181" i="3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K183" i="3" s="1"/>
  <c r="F183" i="3"/>
  <c r="G183" i="3"/>
  <c r="H183" i="3"/>
  <c r="I183" i="3"/>
  <c r="L183" i="3" s="1"/>
  <c r="J183" i="3"/>
  <c r="E184" i="3"/>
  <c r="K184" i="3" s="1"/>
  <c r="F184" i="3"/>
  <c r="G184" i="3"/>
  <c r="H184" i="3"/>
  <c r="I184" i="3"/>
  <c r="L184" i="3" s="1"/>
  <c r="J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J215" i="3"/>
  <c r="E216" i="3"/>
  <c r="K216" i="3" s="1"/>
  <c r="F216" i="3"/>
  <c r="G216" i="3"/>
  <c r="H216" i="3"/>
  <c r="I216" i="3"/>
  <c r="L216" i="3" s="1"/>
  <c r="J216" i="3"/>
  <c r="E217" i="3"/>
  <c r="F217" i="3"/>
  <c r="G217" i="3"/>
  <c r="H217" i="3"/>
  <c r="I217" i="3"/>
  <c r="J217" i="3"/>
  <c r="E218" i="3"/>
  <c r="K218" i="3" s="1"/>
  <c r="F218" i="3"/>
  <c r="G218" i="3"/>
  <c r="H218" i="3"/>
  <c r="I218" i="3"/>
  <c r="L218" i="3" s="1"/>
  <c r="J218" i="3"/>
  <c r="E219" i="3"/>
  <c r="F219" i="3"/>
  <c r="G219" i="3"/>
  <c r="H219" i="3"/>
  <c r="I219" i="3"/>
  <c r="J219" i="3"/>
  <c r="E220" i="3"/>
  <c r="K220" i="3" s="1"/>
  <c r="F220" i="3"/>
  <c r="G220" i="3"/>
  <c r="H220" i="3"/>
  <c r="I220" i="3"/>
  <c r="L220" i="3" s="1"/>
  <c r="J220" i="3"/>
  <c r="E221" i="3"/>
  <c r="F221" i="3"/>
  <c r="G221" i="3"/>
  <c r="H221" i="3"/>
  <c r="I221" i="3"/>
  <c r="J221" i="3"/>
  <c r="E222" i="3"/>
  <c r="K222" i="3" s="1"/>
  <c r="F222" i="3"/>
  <c r="G222" i="3"/>
  <c r="H222" i="3"/>
  <c r="I222" i="3"/>
  <c r="L222" i="3" s="1"/>
  <c r="J222" i="3"/>
  <c r="E223" i="3"/>
  <c r="F223" i="3"/>
  <c r="G223" i="3"/>
  <c r="H223" i="3"/>
  <c r="I223" i="3"/>
  <c r="J223" i="3"/>
  <c r="E224" i="3"/>
  <c r="K224" i="3" s="1"/>
  <c r="F224" i="3"/>
  <c r="G224" i="3"/>
  <c r="H224" i="3"/>
  <c r="I224" i="3"/>
  <c r="L224" i="3" s="1"/>
  <c r="J224" i="3"/>
  <c r="E225" i="3"/>
  <c r="F225" i="3"/>
  <c r="G225" i="3"/>
  <c r="H225" i="3"/>
  <c r="I225" i="3"/>
  <c r="J225" i="3"/>
  <c r="E226" i="3"/>
  <c r="K226" i="3" s="1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K228" i="3" s="1"/>
  <c r="F228" i="3"/>
  <c r="G228" i="3"/>
  <c r="H228" i="3"/>
  <c r="I228" i="3"/>
  <c r="L228" i="3" s="1"/>
  <c r="J228" i="3"/>
  <c r="E229" i="3"/>
  <c r="F229" i="3"/>
  <c r="G229" i="3"/>
  <c r="H229" i="3"/>
  <c r="I229" i="3"/>
  <c r="J229" i="3"/>
  <c r="E230" i="3"/>
  <c r="K230" i="3" s="1"/>
  <c r="F230" i="3"/>
  <c r="G230" i="3"/>
  <c r="H230" i="3"/>
  <c r="I230" i="3"/>
  <c r="L230" i="3" s="1"/>
  <c r="J230" i="3"/>
  <c r="E231" i="3"/>
  <c r="F231" i="3"/>
  <c r="G231" i="3"/>
  <c r="H231" i="3"/>
  <c r="I231" i="3"/>
  <c r="J231" i="3"/>
  <c r="E232" i="3"/>
  <c r="K232" i="3" s="1"/>
  <c r="F232" i="3"/>
  <c r="G232" i="3"/>
  <c r="H232" i="3"/>
  <c r="I232" i="3"/>
  <c r="L232" i="3" s="1"/>
  <c r="J232" i="3"/>
  <c r="E233" i="3"/>
  <c r="F233" i="3"/>
  <c r="G233" i="3"/>
  <c r="H233" i="3"/>
  <c r="I233" i="3"/>
  <c r="J233" i="3"/>
  <c r="E234" i="3"/>
  <c r="K234" i="3" s="1"/>
  <c r="F234" i="3"/>
  <c r="G234" i="3"/>
  <c r="H234" i="3"/>
  <c r="I234" i="3"/>
  <c r="L234" i="3" s="1"/>
  <c r="J234" i="3"/>
  <c r="E235" i="3"/>
  <c r="F235" i="3"/>
  <c r="G235" i="3"/>
  <c r="H235" i="3"/>
  <c r="I235" i="3"/>
  <c r="J235" i="3"/>
  <c r="E236" i="3"/>
  <c r="K236" i="3" s="1"/>
  <c r="F236" i="3"/>
  <c r="G236" i="3"/>
  <c r="H236" i="3"/>
  <c r="I236" i="3"/>
  <c r="L236" i="3" s="1"/>
  <c r="J236" i="3"/>
  <c r="E237" i="3"/>
  <c r="F237" i="3"/>
  <c r="G237" i="3"/>
  <c r="H237" i="3"/>
  <c r="I237" i="3"/>
  <c r="J237" i="3"/>
  <c r="E238" i="3"/>
  <c r="K238" i="3" s="1"/>
  <c r="F238" i="3"/>
  <c r="G238" i="3"/>
  <c r="H238" i="3"/>
  <c r="I238" i="3"/>
  <c r="L238" i="3" s="1"/>
  <c r="J238" i="3"/>
  <c r="E239" i="3"/>
  <c r="F239" i="3"/>
  <c r="G239" i="3"/>
  <c r="H239" i="3"/>
  <c r="I239" i="3"/>
  <c r="J239" i="3"/>
  <c r="E240" i="3"/>
  <c r="K240" i="3" s="1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K242" i="3" s="1"/>
  <c r="F242" i="3"/>
  <c r="G242" i="3"/>
  <c r="H242" i="3"/>
  <c r="I242" i="3"/>
  <c r="L242" i="3" s="1"/>
  <c r="J242" i="3"/>
  <c r="E243" i="3"/>
  <c r="F243" i="3"/>
  <c r="G243" i="3"/>
  <c r="H243" i="3"/>
  <c r="I243" i="3"/>
  <c r="J243" i="3"/>
  <c r="E244" i="3"/>
  <c r="K244" i="3" s="1"/>
  <c r="F244" i="3"/>
  <c r="G244" i="3"/>
  <c r="H244" i="3"/>
  <c r="I244" i="3"/>
  <c r="L244" i="3" s="1"/>
  <c r="J244" i="3"/>
  <c r="E245" i="3"/>
  <c r="F245" i="3"/>
  <c r="G245" i="3"/>
  <c r="H245" i="3"/>
  <c r="I245" i="3"/>
  <c r="J245" i="3"/>
  <c r="E246" i="3"/>
  <c r="K246" i="3" s="1"/>
  <c r="F246" i="3"/>
  <c r="G246" i="3"/>
  <c r="H246" i="3"/>
  <c r="I246" i="3"/>
  <c r="L246" i="3" s="1"/>
  <c r="J246" i="3"/>
  <c r="E247" i="3"/>
  <c r="F247" i="3"/>
  <c r="G247" i="3"/>
  <c r="H247" i="3"/>
  <c r="I247" i="3"/>
  <c r="J247" i="3"/>
  <c r="E248" i="3"/>
  <c r="K248" i="3" s="1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E250" i="3"/>
  <c r="K250" i="3" s="1"/>
  <c r="F250" i="3"/>
  <c r="G250" i="3"/>
  <c r="H250" i="3"/>
  <c r="I250" i="3"/>
  <c r="L250" i="3" s="1"/>
  <c r="J250" i="3"/>
  <c r="E251" i="3"/>
  <c r="F251" i="3"/>
  <c r="G251" i="3"/>
  <c r="H251" i="3"/>
  <c r="I251" i="3"/>
  <c r="J251" i="3"/>
  <c r="E252" i="3"/>
  <c r="K252" i="3" s="1"/>
  <c r="F252" i="3"/>
  <c r="G252" i="3"/>
  <c r="H252" i="3"/>
  <c r="I252" i="3"/>
  <c r="L252" i="3" s="1"/>
  <c r="J252" i="3"/>
  <c r="E253" i="3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F255" i="3"/>
  <c r="G255" i="3"/>
  <c r="H255" i="3"/>
  <c r="I255" i="3"/>
  <c r="J255" i="3"/>
  <c r="E256" i="3"/>
  <c r="K256" i="3" s="1"/>
  <c r="F256" i="3"/>
  <c r="G256" i="3"/>
  <c r="H256" i="3"/>
  <c r="I256" i="3"/>
  <c r="L256" i="3" s="1"/>
  <c r="J256" i="3"/>
  <c r="E257" i="3"/>
  <c r="F257" i="3"/>
  <c r="G257" i="3"/>
  <c r="H257" i="3"/>
  <c r="I257" i="3"/>
  <c r="J257" i="3"/>
  <c r="E258" i="3"/>
  <c r="F258" i="3"/>
  <c r="G258" i="3"/>
  <c r="H258" i="3"/>
  <c r="I258" i="3"/>
  <c r="L258" i="3" s="1"/>
  <c r="J258" i="3"/>
  <c r="K258" i="3"/>
  <c r="E259" i="3"/>
  <c r="K259" i="3" s="1"/>
  <c r="F259" i="3"/>
  <c r="G259" i="3"/>
  <c r="H259" i="3"/>
  <c r="I259" i="3"/>
  <c r="L259" i="3" s="1"/>
  <c r="J259" i="3"/>
  <c r="E260" i="3"/>
  <c r="K260" i="3" s="1"/>
  <c r="F260" i="3"/>
  <c r="G260" i="3"/>
  <c r="H260" i="3"/>
  <c r="I260" i="3"/>
  <c r="L260" i="3" s="1"/>
  <c r="J260" i="3"/>
  <c r="E261" i="3"/>
  <c r="K261" i="3" s="1"/>
  <c r="F261" i="3"/>
  <c r="G261" i="3"/>
  <c r="H261" i="3"/>
  <c r="I261" i="3"/>
  <c r="L261" i="3" s="1"/>
  <c r="J261" i="3"/>
  <c r="E262" i="3"/>
  <c r="K262" i="3" s="1"/>
  <c r="F262" i="3"/>
  <c r="G262" i="3"/>
  <c r="H262" i="3"/>
  <c r="I262" i="3"/>
  <c r="L262" i="3" s="1"/>
  <c r="J262" i="3"/>
  <c r="E263" i="3"/>
  <c r="K263" i="3" s="1"/>
  <c r="F263" i="3"/>
  <c r="G263" i="3"/>
  <c r="H263" i="3"/>
  <c r="I263" i="3"/>
  <c r="L263" i="3" s="1"/>
  <c r="J263" i="3"/>
  <c r="E264" i="3"/>
  <c r="K264" i="3" s="1"/>
  <c r="F264" i="3"/>
  <c r="G264" i="3"/>
  <c r="H264" i="3"/>
  <c r="I264" i="3"/>
  <c r="L264" i="3" s="1"/>
  <c r="J264" i="3"/>
  <c r="E265" i="3"/>
  <c r="K265" i="3" s="1"/>
  <c r="F265" i="3"/>
  <c r="G265" i="3"/>
  <c r="H265" i="3"/>
  <c r="I265" i="3"/>
  <c r="L265" i="3" s="1"/>
  <c r="J265" i="3"/>
  <c r="E266" i="3"/>
  <c r="K266" i="3" s="1"/>
  <c r="F266" i="3"/>
  <c r="G266" i="3"/>
  <c r="H266" i="3"/>
  <c r="I266" i="3"/>
  <c r="L266" i="3" s="1"/>
  <c r="J266" i="3"/>
  <c r="E267" i="3"/>
  <c r="K267" i="3" s="1"/>
  <c r="F267" i="3"/>
  <c r="G267" i="3"/>
  <c r="H267" i="3"/>
  <c r="I267" i="3"/>
  <c r="L267" i="3" s="1"/>
  <c r="J267" i="3"/>
  <c r="E268" i="3"/>
  <c r="K268" i="3" s="1"/>
  <c r="F268" i="3"/>
  <c r="G268" i="3"/>
  <c r="H268" i="3"/>
  <c r="I268" i="3"/>
  <c r="L268" i="3" s="1"/>
  <c r="J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L270" i="3" s="1"/>
  <c r="J270" i="3"/>
  <c r="E271" i="3"/>
  <c r="K271" i="3" s="1"/>
  <c r="F271" i="3"/>
  <c r="G271" i="3"/>
  <c r="H271" i="3"/>
  <c r="I271" i="3"/>
  <c r="L271" i="3" s="1"/>
  <c r="J271" i="3"/>
  <c r="E272" i="3"/>
  <c r="K272" i="3" s="1"/>
  <c r="F272" i="3"/>
  <c r="G272" i="3"/>
  <c r="H272" i="3"/>
  <c r="I272" i="3"/>
  <c r="L272" i="3" s="1"/>
  <c r="J272" i="3"/>
  <c r="E273" i="3"/>
  <c r="K273" i="3" s="1"/>
  <c r="F273" i="3"/>
  <c r="G273" i="3"/>
  <c r="H273" i="3"/>
  <c r="I273" i="3"/>
  <c r="L273" i="3" s="1"/>
  <c r="J273" i="3"/>
  <c r="E274" i="3"/>
  <c r="K274" i="3" s="1"/>
  <c r="F274" i="3"/>
  <c r="G274" i="3"/>
  <c r="H274" i="3"/>
  <c r="I274" i="3"/>
  <c r="L274" i="3" s="1"/>
  <c r="J274" i="3"/>
  <c r="E275" i="3"/>
  <c r="K275" i="3" s="1"/>
  <c r="F275" i="3"/>
  <c r="G275" i="3"/>
  <c r="H275" i="3"/>
  <c r="I275" i="3"/>
  <c r="L275" i="3" s="1"/>
  <c r="J275" i="3"/>
  <c r="E276" i="3"/>
  <c r="K276" i="3" s="1"/>
  <c r="F276" i="3"/>
  <c r="G276" i="3"/>
  <c r="H276" i="3"/>
  <c r="I276" i="3"/>
  <c r="L276" i="3" s="1"/>
  <c r="J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L278" i="3" s="1"/>
  <c r="J278" i="3"/>
  <c r="E279" i="3"/>
  <c r="K279" i="3" s="1"/>
  <c r="F279" i="3"/>
  <c r="G279" i="3"/>
  <c r="H279" i="3"/>
  <c r="I279" i="3"/>
  <c r="L279" i="3" s="1"/>
  <c r="J279" i="3"/>
  <c r="E280" i="3"/>
  <c r="K280" i="3" s="1"/>
  <c r="F280" i="3"/>
  <c r="G280" i="3"/>
  <c r="H280" i="3"/>
  <c r="I280" i="3"/>
  <c r="L280" i="3" s="1"/>
  <c r="J280" i="3"/>
  <c r="E281" i="3"/>
  <c r="K281" i="3" s="1"/>
  <c r="F281" i="3"/>
  <c r="G281" i="3"/>
  <c r="H281" i="3"/>
  <c r="I281" i="3"/>
  <c r="L281" i="3" s="1"/>
  <c r="J281" i="3"/>
  <c r="E282" i="3"/>
  <c r="K282" i="3" s="1"/>
  <c r="F282" i="3"/>
  <c r="G282" i="3"/>
  <c r="H282" i="3"/>
  <c r="I282" i="3"/>
  <c r="L282" i="3" s="1"/>
  <c r="J282" i="3"/>
  <c r="E283" i="3"/>
  <c r="K283" i="3" s="1"/>
  <c r="F283" i="3"/>
  <c r="G283" i="3"/>
  <c r="H283" i="3"/>
  <c r="I283" i="3"/>
  <c r="L283" i="3" s="1"/>
  <c r="J283" i="3"/>
  <c r="E284" i="3"/>
  <c r="K284" i="3" s="1"/>
  <c r="F284" i="3"/>
  <c r="G284" i="3"/>
  <c r="H284" i="3"/>
  <c r="I284" i="3"/>
  <c r="L284" i="3" s="1"/>
  <c r="J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L286" i="3" s="1"/>
  <c r="J286" i="3"/>
  <c r="E287" i="3"/>
  <c r="K287" i="3" s="1"/>
  <c r="F287" i="3"/>
  <c r="G287" i="3"/>
  <c r="H287" i="3"/>
  <c r="I287" i="3"/>
  <c r="L287" i="3" s="1"/>
  <c r="J287" i="3"/>
  <c r="E288" i="3"/>
  <c r="K288" i="3" s="1"/>
  <c r="F288" i="3"/>
  <c r="G288" i="3"/>
  <c r="H288" i="3"/>
  <c r="I288" i="3"/>
  <c r="L288" i="3" s="1"/>
  <c r="J288" i="3"/>
  <c r="E289" i="3"/>
  <c r="K289" i="3" s="1"/>
  <c r="F289" i="3"/>
  <c r="G289" i="3"/>
  <c r="H289" i="3"/>
  <c r="I289" i="3"/>
  <c r="L289" i="3" s="1"/>
  <c r="J289" i="3"/>
  <c r="E290" i="3"/>
  <c r="K290" i="3" s="1"/>
  <c r="F290" i="3"/>
  <c r="G290" i="3"/>
  <c r="H290" i="3"/>
  <c r="I290" i="3"/>
  <c r="L290" i="3" s="1"/>
  <c r="J290" i="3"/>
  <c r="E291" i="3"/>
  <c r="K291" i="3" s="1"/>
  <c r="F291" i="3"/>
  <c r="G291" i="3"/>
  <c r="H291" i="3"/>
  <c r="I291" i="3"/>
  <c r="L291" i="3" s="1"/>
  <c r="J291" i="3"/>
  <c r="E292" i="3"/>
  <c r="K292" i="3" s="1"/>
  <c r="F292" i="3"/>
  <c r="G292" i="3"/>
  <c r="H292" i="3"/>
  <c r="I292" i="3"/>
  <c r="L292" i="3" s="1"/>
  <c r="J292" i="3"/>
  <c r="E293" i="3"/>
  <c r="K293" i="3" s="1"/>
  <c r="F293" i="3"/>
  <c r="G293" i="3"/>
  <c r="H293" i="3"/>
  <c r="I293" i="3"/>
  <c r="L293" i="3" s="1"/>
  <c r="J293" i="3"/>
  <c r="E294" i="3"/>
  <c r="K294" i="3" s="1"/>
  <c r="F294" i="3"/>
  <c r="G294" i="3"/>
  <c r="H294" i="3"/>
  <c r="I294" i="3"/>
  <c r="L294" i="3" s="1"/>
  <c r="J294" i="3"/>
  <c r="E295" i="3"/>
  <c r="K295" i="3" s="1"/>
  <c r="F295" i="3"/>
  <c r="G295" i="3"/>
  <c r="H295" i="3"/>
  <c r="I295" i="3"/>
  <c r="L295" i="3" s="1"/>
  <c r="J295" i="3"/>
  <c r="E296" i="3"/>
  <c r="K296" i="3" s="1"/>
  <c r="F296" i="3"/>
  <c r="G296" i="3"/>
  <c r="H296" i="3"/>
  <c r="I296" i="3"/>
  <c r="L296" i="3" s="1"/>
  <c r="J296" i="3"/>
  <c r="E297" i="3"/>
  <c r="K297" i="3" s="1"/>
  <c r="F297" i="3"/>
  <c r="G297" i="3"/>
  <c r="H297" i="3"/>
  <c r="I297" i="3"/>
  <c r="L297" i="3" s="1"/>
  <c r="J297" i="3"/>
  <c r="E298" i="3"/>
  <c r="K298" i="3" s="1"/>
  <c r="F298" i="3"/>
  <c r="G298" i="3"/>
  <c r="H298" i="3"/>
  <c r="I298" i="3"/>
  <c r="L298" i="3" s="1"/>
  <c r="J298" i="3"/>
  <c r="E299" i="3"/>
  <c r="K299" i="3" s="1"/>
  <c r="F299" i="3"/>
  <c r="G299" i="3"/>
  <c r="H299" i="3"/>
  <c r="I299" i="3"/>
  <c r="L299" i="3" s="1"/>
  <c r="J299" i="3"/>
  <c r="E300" i="3"/>
  <c r="K300" i="3" s="1"/>
  <c r="F300" i="3"/>
  <c r="G300" i="3"/>
  <c r="H300" i="3"/>
  <c r="I300" i="3"/>
  <c r="L300" i="3" s="1"/>
  <c r="J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L302" i="3" s="1"/>
  <c r="J302" i="3"/>
  <c r="E303" i="3"/>
  <c r="K303" i="3" s="1"/>
  <c r="F303" i="3"/>
  <c r="G303" i="3"/>
  <c r="H303" i="3"/>
  <c r="I303" i="3"/>
  <c r="L303" i="3" s="1"/>
  <c r="J303" i="3"/>
  <c r="E304" i="3"/>
  <c r="K304" i="3" s="1"/>
  <c r="F304" i="3"/>
  <c r="G304" i="3"/>
  <c r="H304" i="3"/>
  <c r="I304" i="3"/>
  <c r="L304" i="3" s="1"/>
  <c r="J304" i="3"/>
  <c r="E305" i="3"/>
  <c r="K305" i="3" s="1"/>
  <c r="F305" i="3"/>
  <c r="G305" i="3"/>
  <c r="H305" i="3"/>
  <c r="I305" i="3"/>
  <c r="L305" i="3" s="1"/>
  <c r="J305" i="3"/>
  <c r="E306" i="3"/>
  <c r="K306" i="3" s="1"/>
  <c r="F306" i="3"/>
  <c r="G306" i="3"/>
  <c r="H306" i="3"/>
  <c r="I306" i="3"/>
  <c r="L306" i="3" s="1"/>
  <c r="J306" i="3"/>
  <c r="E307" i="3"/>
  <c r="K307" i="3" s="1"/>
  <c r="F307" i="3"/>
  <c r="G307" i="3"/>
  <c r="H307" i="3"/>
  <c r="I307" i="3"/>
  <c r="L307" i="3" s="1"/>
  <c r="J307" i="3"/>
  <c r="E308" i="3"/>
  <c r="K308" i="3" s="1"/>
  <c r="F308" i="3"/>
  <c r="G308" i="3"/>
  <c r="H308" i="3"/>
  <c r="I308" i="3"/>
  <c r="L308" i="3" s="1"/>
  <c r="J308" i="3"/>
  <c r="E309" i="3"/>
  <c r="K309" i="3" s="1"/>
  <c r="F309" i="3"/>
  <c r="G309" i="3"/>
  <c r="H309" i="3"/>
  <c r="I309" i="3"/>
  <c r="L309" i="3" s="1"/>
  <c r="J309" i="3"/>
  <c r="E310" i="3"/>
  <c r="K310" i="3" s="1"/>
  <c r="F310" i="3"/>
  <c r="G310" i="3"/>
  <c r="H310" i="3"/>
  <c r="I310" i="3"/>
  <c r="L310" i="3" s="1"/>
  <c r="J310" i="3"/>
  <c r="E311" i="3"/>
  <c r="K311" i="3" s="1"/>
  <c r="F311" i="3"/>
  <c r="G311" i="3"/>
  <c r="H311" i="3"/>
  <c r="I311" i="3"/>
  <c r="L311" i="3" s="1"/>
  <c r="J311" i="3"/>
  <c r="E312" i="3"/>
  <c r="K312" i="3" s="1"/>
  <c r="F312" i="3"/>
  <c r="G312" i="3"/>
  <c r="H312" i="3"/>
  <c r="I312" i="3"/>
  <c r="L312" i="3" s="1"/>
  <c r="J312" i="3"/>
  <c r="E313" i="3"/>
  <c r="K313" i="3" s="1"/>
  <c r="F313" i="3"/>
  <c r="G313" i="3"/>
  <c r="H313" i="3"/>
  <c r="I313" i="3"/>
  <c r="L313" i="3" s="1"/>
  <c r="J313" i="3"/>
  <c r="E314" i="3"/>
  <c r="K314" i="3" s="1"/>
  <c r="F314" i="3"/>
  <c r="G314" i="3"/>
  <c r="H314" i="3"/>
  <c r="I314" i="3"/>
  <c r="L314" i="3" s="1"/>
  <c r="J314" i="3"/>
  <c r="E315" i="3"/>
  <c r="K315" i="3" s="1"/>
  <c r="F315" i="3"/>
  <c r="G315" i="3"/>
  <c r="H315" i="3"/>
  <c r="I315" i="3"/>
  <c r="L315" i="3" s="1"/>
  <c r="J315" i="3"/>
  <c r="E316" i="3"/>
  <c r="K316" i="3" s="1"/>
  <c r="F316" i="3"/>
  <c r="G316" i="3"/>
  <c r="H316" i="3"/>
  <c r="I316" i="3"/>
  <c r="L316" i="3" s="1"/>
  <c r="J316" i="3"/>
  <c r="E317" i="3"/>
  <c r="K317" i="3" s="1"/>
  <c r="F317" i="3"/>
  <c r="G317" i="3"/>
  <c r="H317" i="3"/>
  <c r="I317" i="3"/>
  <c r="L317" i="3" s="1"/>
  <c r="J317" i="3"/>
  <c r="E318" i="3"/>
  <c r="K318" i="3" s="1"/>
  <c r="F318" i="3"/>
  <c r="G318" i="3"/>
  <c r="H318" i="3"/>
  <c r="I318" i="3"/>
  <c r="L318" i="3" s="1"/>
  <c r="J318" i="3"/>
  <c r="E319" i="3"/>
  <c r="K319" i="3" s="1"/>
  <c r="F319" i="3"/>
  <c r="G319" i="3"/>
  <c r="H319" i="3"/>
  <c r="L319" i="3" s="1"/>
  <c r="I319" i="3"/>
  <c r="J319" i="3"/>
  <c r="E320" i="3"/>
  <c r="K320" i="3" s="1"/>
  <c r="F320" i="3"/>
  <c r="G320" i="3"/>
  <c r="H320" i="3"/>
  <c r="L320" i="3" s="1"/>
  <c r="I320" i="3"/>
  <c r="J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L322" i="3" s="1"/>
  <c r="I322" i="3"/>
  <c r="J322" i="3"/>
  <c r="E323" i="3"/>
  <c r="K323" i="3" s="1"/>
  <c r="F323" i="3"/>
  <c r="G323" i="3"/>
  <c r="H323" i="3"/>
  <c r="L323" i="3" s="1"/>
  <c r="I323" i="3"/>
  <c r="J323" i="3"/>
  <c r="BK305" i="3" l="1"/>
  <c r="BM302" i="3"/>
  <c r="BM298" i="3"/>
  <c r="BM294" i="3"/>
  <c r="BK291" i="3"/>
  <c r="BK287" i="3"/>
  <c r="BN202" i="3"/>
  <c r="BJ321" i="3"/>
  <c r="BK321" i="3"/>
  <c r="BM320" i="3"/>
  <c r="BJ317" i="3"/>
  <c r="BM316" i="3"/>
  <c r="BJ313" i="3"/>
  <c r="BM304" i="3"/>
  <c r="BN303" i="3"/>
  <c r="BM301" i="3"/>
  <c r="BK299" i="3"/>
  <c r="BM295" i="3"/>
  <c r="BM284" i="3"/>
  <c r="BJ281" i="3"/>
  <c r="BM271" i="3"/>
  <c r="BN258" i="3"/>
  <c r="BN256" i="3"/>
  <c r="BM255" i="3"/>
  <c r="BM251" i="3"/>
  <c r="BM241" i="3"/>
  <c r="BM237" i="3"/>
  <c r="BL233" i="3"/>
  <c r="BL225" i="3"/>
  <c r="BN220" i="3"/>
  <c r="BN218" i="3"/>
  <c r="BJ320" i="3"/>
  <c r="BK317" i="3"/>
  <c r="BL310" i="3"/>
  <c r="BL308" i="3"/>
  <c r="BN306" i="3"/>
  <c r="BK295" i="3"/>
  <c r="BM289" i="3"/>
  <c r="BJ322" i="3"/>
  <c r="BK322" i="3"/>
  <c r="BJ318" i="3"/>
  <c r="BK318" i="3"/>
  <c r="BN317" i="3"/>
  <c r="BK315" i="3"/>
  <c r="BJ314" i="3"/>
  <c r="BK314" i="3"/>
  <c r="BL311" i="3"/>
  <c r="BJ310" i="3"/>
  <c r="BK310" i="3"/>
  <c r="BL309" i="3"/>
  <c r="BJ308" i="3"/>
  <c r="BK308" i="3"/>
  <c r="BN304" i="3"/>
  <c r="BK303" i="3"/>
  <c r="BN295" i="3"/>
  <c r="BL292" i="3"/>
  <c r="BN291" i="3"/>
  <c r="BL290" i="3"/>
  <c r="BJ289" i="3"/>
  <c r="BN289" i="3"/>
  <c r="BN287" i="3"/>
  <c r="BM283" i="3"/>
  <c r="BK235" i="3"/>
  <c r="BN234" i="3"/>
  <c r="BN226" i="3"/>
  <c r="BK188" i="3"/>
  <c r="BN173" i="3"/>
  <c r="BJ316" i="3"/>
  <c r="BK313" i="3"/>
  <c r="BN283" i="3"/>
  <c r="BL280" i="3"/>
  <c r="BL217" i="3"/>
  <c r="BN192" i="3"/>
  <c r="BN176" i="3"/>
  <c r="BJ319" i="3"/>
  <c r="BK319" i="3"/>
  <c r="BJ315" i="3"/>
  <c r="BM314" i="3"/>
  <c r="BM306" i="3"/>
  <c r="BN305" i="3"/>
  <c r="BK302" i="3"/>
  <c r="BN301" i="3"/>
  <c r="BL298" i="3"/>
  <c r="BN293" i="3"/>
  <c r="BM290" i="3"/>
  <c r="BM275" i="3"/>
  <c r="BM269" i="3"/>
  <c r="BM253" i="3"/>
  <c r="BM243" i="3"/>
  <c r="BM239" i="3"/>
  <c r="BN236" i="3"/>
  <c r="BL209" i="3"/>
  <c r="BL195" i="3"/>
  <c r="BL175" i="3"/>
  <c r="BN292" i="3"/>
  <c r="BK292" i="3"/>
  <c r="BM265" i="3"/>
  <c r="BJ261" i="3"/>
  <c r="BJ249" i="3"/>
  <c r="BM245" i="3"/>
  <c r="BM207" i="3"/>
  <c r="BJ207" i="3"/>
  <c r="BL187" i="3"/>
  <c r="BM187" i="3"/>
  <c r="BJ187" i="3"/>
  <c r="BM310" i="3"/>
  <c r="BM308" i="3"/>
  <c r="BK306" i="3"/>
  <c r="BM305" i="3"/>
  <c r="BK304" i="3"/>
  <c r="BM303" i="3"/>
  <c r="BM299" i="3"/>
  <c r="BK293" i="3"/>
  <c r="BM292" i="3"/>
  <c r="BL291" i="3"/>
  <c r="BJ290" i="3"/>
  <c r="BN290" i="3"/>
  <c r="BK290" i="3"/>
  <c r="BM287" i="3"/>
  <c r="BJ284" i="3"/>
  <c r="BN284" i="3"/>
  <c r="BK284" i="3"/>
  <c r="BM278" i="3"/>
  <c r="BK278" i="3"/>
  <c r="BL278" i="3"/>
  <c r="BN278" i="3"/>
  <c r="BM266" i="3"/>
  <c r="BK266" i="3"/>
  <c r="BL266" i="3"/>
  <c r="BN266" i="3"/>
  <c r="BM262" i="3"/>
  <c r="BK262" i="3"/>
  <c r="BL262" i="3"/>
  <c r="BN262" i="3"/>
  <c r="BM246" i="3"/>
  <c r="BK246" i="3"/>
  <c r="BL246" i="3"/>
  <c r="BN246" i="3"/>
  <c r="BM311" i="3"/>
  <c r="BM309" i="3"/>
  <c r="BL293" i="3"/>
  <c r="BN265" i="3"/>
  <c r="BK265" i="3"/>
  <c r="BM261" i="3"/>
  <c r="BM249" i="3"/>
  <c r="BJ245" i="3"/>
  <c r="BL207" i="3"/>
  <c r="BN207" i="3"/>
  <c r="BK207" i="3"/>
  <c r="BN187" i="3"/>
  <c r="BK187" i="3"/>
  <c r="BJ311" i="3"/>
  <c r="BJ309" i="3"/>
  <c r="BL301" i="3"/>
  <c r="BJ300" i="3"/>
  <c r="BN300" i="3"/>
  <c r="BK300" i="3"/>
  <c r="BJ296" i="3"/>
  <c r="BN296" i="3"/>
  <c r="BK296" i="3"/>
  <c r="BM293" i="3"/>
  <c r="BL289" i="3"/>
  <c r="BJ288" i="3"/>
  <c r="BN288" i="3"/>
  <c r="BK288" i="3"/>
  <c r="BL283" i="3"/>
  <c r="BM279" i="3"/>
  <c r="BJ279" i="3"/>
  <c r="BK279" i="3"/>
  <c r="BN279" i="3"/>
  <c r="BM267" i="3"/>
  <c r="BJ267" i="3"/>
  <c r="BN267" i="3"/>
  <c r="BK267" i="3"/>
  <c r="BM263" i="3"/>
  <c r="BJ263" i="3"/>
  <c r="BN263" i="3"/>
  <c r="BK263" i="3"/>
  <c r="BM259" i="3"/>
  <c r="BJ259" i="3"/>
  <c r="BN259" i="3"/>
  <c r="BK259" i="3"/>
  <c r="BN257" i="3"/>
  <c r="BK257" i="3"/>
  <c r="BM247" i="3"/>
  <c r="BJ247" i="3"/>
  <c r="BN247" i="3"/>
  <c r="BK247" i="3"/>
  <c r="BJ292" i="3"/>
  <c r="BJ265" i="3"/>
  <c r="BN261" i="3"/>
  <c r="BK261" i="3"/>
  <c r="BN249" i="3"/>
  <c r="BK249" i="3"/>
  <c r="BN245" i="3"/>
  <c r="BK245" i="3"/>
  <c r="BM322" i="3"/>
  <c r="BM321" i="3"/>
  <c r="BM319" i="3"/>
  <c r="BM318" i="3"/>
  <c r="BM317" i="3"/>
  <c r="BM315" i="3"/>
  <c r="BM313" i="3"/>
  <c r="BK311" i="3"/>
  <c r="BK309" i="3"/>
  <c r="BK301" i="3"/>
  <c r="BM300" i="3"/>
  <c r="BL299" i="3"/>
  <c r="BJ298" i="3"/>
  <c r="BN298" i="3"/>
  <c r="BK298" i="3"/>
  <c r="BM296" i="3"/>
  <c r="BL295" i="3"/>
  <c r="BJ294" i="3"/>
  <c r="BN294" i="3"/>
  <c r="BK294" i="3"/>
  <c r="BM291" i="3"/>
  <c r="BK289" i="3"/>
  <c r="BM288" i="3"/>
  <c r="BL287" i="3"/>
  <c r="BK283" i="3"/>
  <c r="BJ282" i="3"/>
  <c r="BM282" i="3"/>
  <c r="BL282" i="3"/>
  <c r="BN282" i="3"/>
  <c r="BM264" i="3"/>
  <c r="BK264" i="3"/>
  <c r="BL264" i="3"/>
  <c r="BN264" i="3"/>
  <c r="BM260" i="3"/>
  <c r="BK260" i="3"/>
  <c r="BL260" i="3"/>
  <c r="BN260" i="3"/>
  <c r="BM248" i="3"/>
  <c r="BK248" i="3"/>
  <c r="BL248" i="3"/>
  <c r="BN248" i="3"/>
  <c r="BL173" i="3"/>
  <c r="BM173" i="3"/>
  <c r="BJ173" i="3"/>
  <c r="BL281" i="3"/>
  <c r="BJ276" i="3"/>
  <c r="BL275" i="3"/>
  <c r="BJ272" i="3"/>
  <c r="BL271" i="3"/>
  <c r="BJ270" i="3"/>
  <c r="BL269" i="3"/>
  <c r="BL255" i="3"/>
  <c r="BJ254" i="3"/>
  <c r="BL253" i="3"/>
  <c r="BJ252" i="3"/>
  <c r="BL251" i="3"/>
  <c r="BL243" i="3"/>
  <c r="BJ242" i="3"/>
  <c r="BL241" i="3"/>
  <c r="BJ240" i="3"/>
  <c r="BL239" i="3"/>
  <c r="BJ238" i="3"/>
  <c r="BL237" i="3"/>
  <c r="BM236" i="3"/>
  <c r="BL215" i="3"/>
  <c r="BM215" i="3"/>
  <c r="BJ215" i="3"/>
  <c r="BN215" i="3"/>
  <c r="BK215" i="3"/>
  <c r="BK208" i="3"/>
  <c r="BM208" i="3"/>
  <c r="BL208" i="3"/>
  <c r="BN208" i="3"/>
  <c r="BL197" i="3"/>
  <c r="BM197" i="3"/>
  <c r="BJ197" i="3"/>
  <c r="BN197" i="3"/>
  <c r="BK197" i="3"/>
  <c r="BL189" i="3"/>
  <c r="BM189" i="3"/>
  <c r="BJ189" i="3"/>
  <c r="BN189" i="3"/>
  <c r="BK189" i="3"/>
  <c r="BK174" i="3"/>
  <c r="BM174" i="3"/>
  <c r="BL174" i="3"/>
  <c r="BN174" i="3"/>
  <c r="BK281" i="3"/>
  <c r="BJ280" i="3"/>
  <c r="BN277" i="3"/>
  <c r="BK277" i="3"/>
  <c r="BM276" i="3"/>
  <c r="BL276" i="3"/>
  <c r="BN276" i="3"/>
  <c r="BJ275" i="3"/>
  <c r="BN275" i="3"/>
  <c r="BK275" i="3"/>
  <c r="BN273" i="3"/>
  <c r="BK273" i="3"/>
  <c r="BM272" i="3"/>
  <c r="BL272" i="3"/>
  <c r="BN272" i="3"/>
  <c r="BJ271" i="3"/>
  <c r="BN271" i="3"/>
  <c r="BK271" i="3"/>
  <c r="BM270" i="3"/>
  <c r="BL270" i="3"/>
  <c r="BN270" i="3"/>
  <c r="BJ269" i="3"/>
  <c r="BN269" i="3"/>
  <c r="BK269" i="3"/>
  <c r="BJ255" i="3"/>
  <c r="BN255" i="3"/>
  <c r="BK255" i="3"/>
  <c r="BM254" i="3"/>
  <c r="BL254" i="3"/>
  <c r="BN254" i="3"/>
  <c r="BJ253" i="3"/>
  <c r="BN253" i="3"/>
  <c r="BK253" i="3"/>
  <c r="BM252" i="3"/>
  <c r="BL252" i="3"/>
  <c r="BN252" i="3"/>
  <c r="BJ251" i="3"/>
  <c r="BN251" i="3"/>
  <c r="BK251" i="3"/>
  <c r="BJ243" i="3"/>
  <c r="BN243" i="3"/>
  <c r="BK243" i="3"/>
  <c r="BM242" i="3"/>
  <c r="BL242" i="3"/>
  <c r="BN242" i="3"/>
  <c r="BJ241" i="3"/>
  <c r="BN241" i="3"/>
  <c r="BK241" i="3"/>
  <c r="BM240" i="3"/>
  <c r="BL240" i="3"/>
  <c r="BN240" i="3"/>
  <c r="BJ239" i="3"/>
  <c r="BN239" i="3"/>
  <c r="BK239" i="3"/>
  <c r="BM238" i="3"/>
  <c r="BL238" i="3"/>
  <c r="BN238" i="3"/>
  <c r="BJ237" i="3"/>
  <c r="BN237" i="3"/>
  <c r="BK237" i="3"/>
  <c r="BL236" i="3"/>
  <c r="BL231" i="3"/>
  <c r="BM231" i="3"/>
  <c r="BJ231" i="3"/>
  <c r="BN231" i="3"/>
  <c r="BK231" i="3"/>
  <c r="BL223" i="3"/>
  <c r="BM223" i="3"/>
  <c r="BJ223" i="3"/>
  <c r="BN223" i="3"/>
  <c r="BK223" i="3"/>
  <c r="BK216" i="3"/>
  <c r="BM216" i="3"/>
  <c r="BL216" i="3"/>
  <c r="BN216" i="3"/>
  <c r="BK200" i="3"/>
  <c r="BM200" i="3"/>
  <c r="BL200" i="3"/>
  <c r="BN200" i="3"/>
  <c r="BK190" i="3"/>
  <c r="BM190" i="3"/>
  <c r="BL190" i="3"/>
  <c r="BN190" i="3"/>
  <c r="BL183" i="3"/>
  <c r="BM183" i="3"/>
  <c r="BJ183" i="3"/>
  <c r="BN183" i="3"/>
  <c r="BK183" i="3"/>
  <c r="BN281" i="3"/>
  <c r="BM280" i="3"/>
  <c r="BN280" i="3"/>
  <c r="BL279" i="3"/>
  <c r="BJ278" i="3"/>
  <c r="BK276" i="3"/>
  <c r="BK272" i="3"/>
  <c r="BK270" i="3"/>
  <c r="BL267" i="3"/>
  <c r="BJ266" i="3"/>
  <c r="BL265" i="3"/>
  <c r="BJ264" i="3"/>
  <c r="BL263" i="3"/>
  <c r="BJ262" i="3"/>
  <c r="BL261" i="3"/>
  <c r="BJ260" i="3"/>
  <c r="BL259" i="3"/>
  <c r="BK254" i="3"/>
  <c r="BK252" i="3"/>
  <c r="BL249" i="3"/>
  <c r="BJ248" i="3"/>
  <c r="BL247" i="3"/>
  <c r="BJ246" i="3"/>
  <c r="BL245" i="3"/>
  <c r="BK242" i="3"/>
  <c r="BK240" i="3"/>
  <c r="BK238" i="3"/>
  <c r="BK232" i="3"/>
  <c r="BM232" i="3"/>
  <c r="BL232" i="3"/>
  <c r="BN232" i="3"/>
  <c r="BK224" i="3"/>
  <c r="BM224" i="3"/>
  <c r="BL224" i="3"/>
  <c r="BN224" i="3"/>
  <c r="BL185" i="3"/>
  <c r="BM185" i="3"/>
  <c r="BJ185" i="3"/>
  <c r="BN185" i="3"/>
  <c r="BK185" i="3"/>
  <c r="BJ236" i="3"/>
  <c r="BK230" i="3"/>
  <c r="BM230" i="3"/>
  <c r="BL230" i="3"/>
  <c r="BM229" i="3"/>
  <c r="BJ229" i="3"/>
  <c r="BN229" i="3"/>
  <c r="BK229" i="3"/>
  <c r="BK222" i="3"/>
  <c r="BM222" i="3"/>
  <c r="BL222" i="3"/>
  <c r="BM221" i="3"/>
  <c r="BJ221" i="3"/>
  <c r="BN221" i="3"/>
  <c r="BK221" i="3"/>
  <c r="BK214" i="3"/>
  <c r="BM214" i="3"/>
  <c r="BL214" i="3"/>
  <c r="BM213" i="3"/>
  <c r="BJ213" i="3"/>
  <c r="BN213" i="3"/>
  <c r="BK213" i="3"/>
  <c r="BK206" i="3"/>
  <c r="BM206" i="3"/>
  <c r="BL206" i="3"/>
  <c r="BM205" i="3"/>
  <c r="BJ205" i="3"/>
  <c r="BN205" i="3"/>
  <c r="BK205" i="3"/>
  <c r="BK196" i="3"/>
  <c r="BM196" i="3"/>
  <c r="BL196" i="3"/>
  <c r="BM195" i="3"/>
  <c r="BJ195" i="3"/>
  <c r="BN195" i="3"/>
  <c r="BK195" i="3"/>
  <c r="BK182" i="3"/>
  <c r="BM182" i="3"/>
  <c r="BL182" i="3"/>
  <c r="BM181" i="3"/>
  <c r="BJ181" i="3"/>
  <c r="BN181" i="3"/>
  <c r="BK181" i="3"/>
  <c r="BM235" i="3"/>
  <c r="BJ235" i="3"/>
  <c r="BK228" i="3"/>
  <c r="BM228" i="3"/>
  <c r="BL228" i="3"/>
  <c r="BM227" i="3"/>
  <c r="BJ227" i="3"/>
  <c r="BN227" i="3"/>
  <c r="BK227" i="3"/>
  <c r="BK220" i="3"/>
  <c r="BM220" i="3"/>
  <c r="BL220" i="3"/>
  <c r="BM219" i="3"/>
  <c r="BJ219" i="3"/>
  <c r="BN219" i="3"/>
  <c r="BK219" i="3"/>
  <c r="BK212" i="3"/>
  <c r="BM212" i="3"/>
  <c r="BL212" i="3"/>
  <c r="BM211" i="3"/>
  <c r="BJ211" i="3"/>
  <c r="BN211" i="3"/>
  <c r="BK211" i="3"/>
  <c r="BK204" i="3"/>
  <c r="BM204" i="3"/>
  <c r="BL204" i="3"/>
  <c r="BM203" i="3"/>
  <c r="BJ203" i="3"/>
  <c r="BN203" i="3"/>
  <c r="BK203" i="3"/>
  <c r="BK194" i="3"/>
  <c r="BM194" i="3"/>
  <c r="BL194" i="3"/>
  <c r="BM193" i="3"/>
  <c r="BJ193" i="3"/>
  <c r="BN193" i="3"/>
  <c r="BK193" i="3"/>
  <c r="BK178" i="3"/>
  <c r="BM178" i="3"/>
  <c r="BL178" i="3"/>
  <c r="BM177" i="3"/>
  <c r="BJ177" i="3"/>
  <c r="BN177" i="3"/>
  <c r="BK177" i="3"/>
  <c r="BK234" i="3"/>
  <c r="BM234" i="3"/>
  <c r="BL234" i="3"/>
  <c r="BM233" i="3"/>
  <c r="BJ233" i="3"/>
  <c r="BN233" i="3"/>
  <c r="BK233" i="3"/>
  <c r="BK226" i="3"/>
  <c r="BM226" i="3"/>
  <c r="BL226" i="3"/>
  <c r="BM225" i="3"/>
  <c r="BJ225" i="3"/>
  <c r="BN225" i="3"/>
  <c r="BK225" i="3"/>
  <c r="BK218" i="3"/>
  <c r="BM218" i="3"/>
  <c r="BL218" i="3"/>
  <c r="BM217" i="3"/>
  <c r="BJ217" i="3"/>
  <c r="BN217" i="3"/>
  <c r="BK217" i="3"/>
  <c r="BK210" i="3"/>
  <c r="BM210" i="3"/>
  <c r="BL210" i="3"/>
  <c r="BM209" i="3"/>
  <c r="BJ209" i="3"/>
  <c r="BN209" i="3"/>
  <c r="BK209" i="3"/>
  <c r="BK202" i="3"/>
  <c r="BM202" i="3"/>
  <c r="BL202" i="3"/>
  <c r="BM201" i="3"/>
  <c r="BJ201" i="3"/>
  <c r="BN201" i="3"/>
  <c r="BK201" i="3"/>
  <c r="BK192" i="3"/>
  <c r="BM192" i="3"/>
  <c r="BL192" i="3"/>
  <c r="BM191" i="3"/>
  <c r="BJ191" i="3"/>
  <c r="BN191" i="3"/>
  <c r="BK191" i="3"/>
  <c r="BK176" i="3"/>
  <c r="BM176" i="3"/>
  <c r="BL176" i="3"/>
  <c r="BM175" i="3"/>
  <c r="BJ175" i="3"/>
  <c r="BN175" i="3"/>
  <c r="BK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E172" i="3" l="1"/>
  <c r="F172" i="3"/>
  <c r="K172" i="3" s="1"/>
  <c r="G172" i="3"/>
  <c r="H172" i="3"/>
  <c r="I172" i="3"/>
  <c r="J172" i="3"/>
  <c r="AP172" i="3" l="1"/>
  <c r="V172" i="3"/>
  <c r="BD172" i="3"/>
  <c r="AN172" i="3"/>
  <c r="X172" i="3"/>
  <c r="L172" i="3"/>
  <c r="M172" i="3" s="1"/>
  <c r="BG172" i="3"/>
  <c r="AQ172" i="3"/>
  <c r="AA172" i="3"/>
  <c r="BB172" i="3"/>
  <c r="BI172" i="3"/>
  <c r="BE172" i="3"/>
  <c r="AS172" i="3"/>
  <c r="AO172" i="3"/>
  <c r="AC172" i="3"/>
  <c r="Y172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K172" i="3" l="1"/>
  <c r="BN172" i="3"/>
  <c r="O172" i="3"/>
  <c r="BL172" i="3" s="1"/>
  <c r="AE172" i="3"/>
  <c r="AU172" i="3"/>
  <c r="Z172" i="3"/>
  <c r="Q172" i="3"/>
  <c r="AG172" i="3"/>
  <c r="AW172" i="3"/>
  <c r="AL172" i="3"/>
  <c r="S172" i="3"/>
  <c r="BM172" i="3" s="1"/>
  <c r="AI172" i="3"/>
  <c r="AY172" i="3"/>
  <c r="P172" i="3"/>
  <c r="AF172" i="3"/>
  <c r="AV172" i="3"/>
  <c r="N172" i="3"/>
  <c r="BJ172" i="3" s="1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<sst xmlns="http://schemas.openxmlformats.org/spreadsheetml/2006/main" count="4291" uniqueCount="530">
  <si>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</si>
  <si>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</si>
  <si>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</si>
  <si>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</si>
  <si>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</si>
  <si>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</si>
  <si>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</si>
  <si>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</si>
  <si>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</si>
  <si>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</si>
  <si>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</si>
  <si>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</si>
  <si>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</si>
  <si>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</si>
  <si>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</si>
  <si>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</si>
  <si>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</si>
  <si>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</si>
  <si>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</si>
  <si>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</si>
  <si>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</si>
  <si>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</si>
  <si>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</si>
  <si>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</si>
  <si>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</si>
  <si>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</si>
  <si>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</si>
  <si>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</si>
  <si>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</si>
  <si>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</si>
  <si>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</si>
  <si>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</si>
  <si>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</si>
  <si>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</si>
  <si>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</si>
  <si>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</si>
  <si>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</si>
  <si>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</si>
  <si>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</si>
  <si>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</si>
  <si>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</si>
  <si>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</si>
  <si>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</si>
  <si>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</si>
  <si>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</si>
  <si>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</si>
  <si>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</si>
  <si>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</si>
  <si>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</si>
  <si>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</si>
  <si>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</si>
  <si>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</si>
  <si>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</si>
  <si>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</si>
  <si>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</si>
  <si>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</si>
  <si>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</si>
  <si>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</si>
  <si>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</si>
  <si>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</si>
  <si>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</si>
  <si>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</si>
  <si>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</si>
  <si>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</si>
  <si>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</si>
  <si>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</si>
  <si>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</si>
  <si>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</si>
  <si>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</si>
  <si>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</si>
  <si>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</si>
  <si>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</si>
  <si>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</si>
  <si>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</si>
  <si>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</si>
  <si>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</si>
  <si>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</si>
  <si>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</si>
  <si>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</si>
  <si>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</si>
  <si>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</si>
  <si>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</si>
  <si>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</si>
  <si>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</si>
  <si>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</si>
  <si>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</si>
  <si>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</si>
  <si>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</si>
  <si>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</si>
  <si>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</si>
  <si>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</si>
  <si>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</si>
  <si>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</si>
  <si>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</si>
  <si>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</si>
  <si>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</si>
  <si>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</si>
  <si>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</si>
  <si>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</si>
  <si>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</si>
  <si>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</si>
  <si>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</si>
  <si>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</si>
  <si>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</si>
  <si>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</si>
  <si>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</si>
  <si>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</si>
  <si>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</si>
  <si>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</si>
  <si>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</si>
  <si>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</si>
  <si>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</si>
  <si>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</si>
  <si>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</si>
  <si>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</si>
  <si>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</si>
  <si>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</si>
  <si>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</si>
  <si>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</si>
  <si>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</si>
  <si>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</si>
  <si>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</si>
  <si>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</si>
  <si>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</si>
  <si>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</si>
  <si>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</si>
  <si>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</si>
  <si>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</si>
  <si>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</si>
  <si>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</si>
  <si>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</si>
  <si>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</si>
  <si>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</si>
  <si>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</si>
  <si>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</si>
  <si>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</si>
  <si>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</si>
  <si>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</si>
  <si>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</si>
  <si>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</si>
  <si>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</si>
  <si>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</si>
  <si>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</si>
  <si>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</si>
  <si>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</si>
  <si>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</si>
  <si>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</si>
  <si>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</si>
  <si>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</si>
  <si>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</si>
  <si>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</si>
  <si>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</si>
  <si>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</si>
  <si>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</si>
  <si>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</si>
  <si>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</si>
  <si>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</si>
  <si>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</si>
  <si>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</si>
  <si>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</si>
  <si>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</si>
  <si>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</si>
  <si>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</si>
  <si>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</si>
  <si>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</si>
  <si>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</si>
  <si>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</si>
  <si>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</si>
  <si>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</si>
  <si>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</si>
  <si>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</si>
  <si>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</si>
  <si>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</si>
  <si>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</si>
  <si>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</si>
  <si>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</si>
  <si>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</si>
  <si>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</si>
  <si>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</si>
  <si>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</si>
  <si>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</si>
  <si>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</si>
  <si>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</si>
  <si>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</si>
  <si>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</si>
  <si>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</si>
  <si>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</si>
  <si>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</si>
  <si>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</si>
  <si>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</si>
  <si>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</si>
  <si>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</si>
  <si>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</si>
  <si>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</si>
  <si>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</si>
  <si>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</si>
  <si>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</si>
  <si>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</si>
  <si>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</si>
  <si>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</si>
  <si>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</si>
  <si>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</si>
  <si>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</si>
  <si>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</si>
  <si>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</si>
  <si>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</si>
  <si>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</si>
  <si>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</si>
  <si>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</si>
  <si>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</si>
  <si>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</si>
  <si>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</si>
  <si>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</si>
  <si>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</si>
  <si>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</si>
  <si>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</si>
  <si>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</si>
  <si>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</si>
  <si>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</si>
  <si>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</si>
  <si>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</si>
  <si>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</si>
  <si>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</si>
  <si>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</si>
  <si>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</si>
  <si>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</si>
  <si>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</si>
  <si>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</si>
  <si>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</si>
  <si>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</si>
  <si>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</si>
  <si>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</si>
  <si>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</si>
  <si>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</si>
  <si>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</si>
  <si>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</si>
  <si>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</si>
  <si>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</si>
  <si>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</si>
  <si>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</si>
  <si>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</si>
  <si>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</si>
  <si>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</si>
  <si>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</si>
  <si>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</si>
  <si>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</si>
  <si>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</si>
  <si>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</si>
  <si>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</si>
  <si>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</si>
  <si>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</si>
  <si>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</si>
  <si>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</si>
  <si>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</si>
  <si>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</si>
  <si>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</si>
  <si>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</si>
  <si>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</si>
  <si>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</si>
  <si>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</si>
  <si>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</si>
  <si>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</si>
  <si>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</si>
  <si>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</si>
  <si>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</si>
  <si>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</si>
  <si>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</si>
  <si>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</si>
  <si>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</si>
  <si>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</si>
  <si>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</si>
  <si>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</si>
  <si>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</si>
  <si>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</si>
  <si>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</si>
  <si>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</si>
  <si>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</si>
  <si>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</si>
  <si>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</si>
  <si>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</si>
  <si>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</si>
  <si>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</si>
  <si>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</si>
  <si>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</si>
  <si>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</si>
  <si>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</si>
  <si>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</si>
  <si>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</si>
  <si>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</si>
  <si>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</si>
  <si>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</si>
  <si>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</si>
  <si>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</si>
  <si>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</si>
  <si>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</si>
  <si>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</si>
  <si>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</si>
  <si>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</si>
  <si>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</si>
  <si>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</si>
  <si>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</si>
  <si>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</si>
  <si>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</si>
  <si>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</si>
  <si>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</si>
  <si>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</si>
  <si>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</si>
  <si>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</si>
  <si>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</si>
  <si>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</si>
  <si>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</si>
  <si>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</si>
  <si>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</si>
  <si>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</si>
  <si>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</si>
  <si>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</si>
  <si>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</si>
  <si>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</si>
  <si>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</si>
  <si>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</si>
  <si>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</si>
  <si>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</si>
  <si>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</si>
  <si>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</si>
  <si>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</si>
  <si>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</si>
  <si>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</si>
  <si>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</si>
  <si>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</si>
  <si>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</si>
  <si>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</si>
  <si>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</si>
  <si>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</si>
  <si>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</si>
  <si>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</si>
  <si>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</si>
  <si>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</si>
  <si>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</si>
  <si>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</si>
  <si>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</si>
  <si>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</si>
  <si>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</si>
  <si>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</si>
  <si>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</si>
  <si>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</si>
  <si>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</si>
  <si>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</si>
  <si>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</si>
  <si>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</si>
  <si>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</si>
  <si>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</si>
  <si>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</si>
  <si>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</si>
  <si>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</si>
  <si>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</si>
  <si>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</si>
  <si>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</si>
  <si>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</si>
  <si>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</si>
  <si>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</si>
  <si>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</si>
  <si>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</si>
  <si>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</si>
  <si>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</si>
  <si>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</si>
  <si>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</si>
  <si>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</si>
  <si>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</si>
  <si>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</si>
  <si>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</si>
  <si>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</si>
  <si>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</si>
  <si>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</si>
  <si>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</si>
  <si>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</si>
  <si>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</si>
  <si>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</si>
  <si>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</si>
  <si>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</si>
  <si>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</si>
  <si>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</si>
  <si>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</si>
  <si>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</si>
  <si>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</si>
  <si>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</si>
  <si>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</si>
  <si>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</si>
  <si>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</si>
  <si>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</si>
  <si>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</si>
  <si>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</si>
  <si>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</si>
  <si>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</si>
  <si>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</si>
  <si>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</si>
  <si>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</si>
  <si>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</si>
  <si>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</si>
  <si>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</si>
  <si>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</si>
  <si>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</si>
  <si>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</si>
  <si>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</si>
  <si>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</si>
  <si>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</si>
  <si>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</si>
  <si>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</si>
  <si>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</si>
  <si>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</si>
  <si>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</si>
  <si>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</si>
  <si>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</si>
  <si>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</si>
  <si>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</si>
  <si>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</si>
  <si>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</si>
  <si>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</si>
  <si>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</si>
  <si>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</si>
  <si>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</si>
  <si>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</si>
  <si>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</si>
  <si>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</si>
  <si>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</si>
  <si>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</si>
  <si>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</si>
  <si>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</si>
  <si>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</si>
  <si>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</si>
  <si>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</si>
  <si>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</si>
  <si>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</si>
  <si>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</si>
  <si>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</si>
  <si>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</si>
  <si>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</si>
  <si>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</si>
  <si>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</si>
  <si>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</si>
  <si>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</si>
  <si>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</si>
  <si>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</si>
  <si>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</si>
  <si>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</si>
  <si>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</si>
  <si>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</si>
  <si>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</si>
  <si>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</si>
  <si>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</si>
  <si>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</si>
  <si>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</si>
  <si>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</si>
  <si>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</si>
  <si>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</si>
  <si>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</si>
  <si>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</si>
  <si>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</si>
  <si>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</si>
  <si>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</si>
  <si>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</si>
  <si>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</si>
  <si>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</si>
  <si>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</si>
  <si>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</si>
  <si>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</si>
  <si>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</si>
  <si>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</si>
  <si>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</si>
  <si>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</si>
  <si>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</si>
  <si>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</si>
  <si>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</si>
  <si>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</si>
  <si>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</si>
  <si>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</si>
  <si>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</si>
  <si>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</si>
  <si>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</si>
  <si>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</si>
  <si>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</si>
  <si>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</si>
  <si>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</si>
  <si>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</si>
  <si>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</si>
  <si>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</si>
  <si>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</si>
  <si>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</si>
  <si>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</si>
  <si>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</si>
  <si>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</si>
  <si>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</si>
  <si>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</si>
  <si>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</si>
  <si>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</si>
  <si>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</si>
  <si>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</si>
  <si>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</si>
  <si>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</si>
  <si>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</si>
  <si>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</si>
  <si>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</si>
  <si>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</si>
  <si>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</si>
  <si>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</si>
  <si>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</si>
  <si>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</si>
  <si>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</si>
  <si>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</si>
  <si>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</si>
  <si>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</si>
  <si>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</si>
  <si>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</si>
  <si>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</si>
  <si>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</si>
  <si>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</si>
  <si>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</si>
  <si>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</si>
  <si>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</si>
  <si>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</si>
  <si>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</si>
  <si>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</si>
  <si>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</si>
  <si>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</si>
  <si>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</si>
  <si>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</si>
  <si>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</si>
  <si>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27/08/2021</t>
  </si>
  <si>
    <t>28/08/2021</t>
  </si>
  <si>
    <t>29/08/2021</t>
  </si>
  <si>
    <t>30/08/2021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</si>
</sst>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C770" activePane="bottomRight" state="frozen"/>
      <selection pane="topRight" activeCell="M1" sqref="M1"/>
      <selection pane="bottomLeft" activeCell="A2" sqref="A2"/>
      <selection pane="bottomRight" activeCell="BK790" sqref="BK790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s="15" customFormat="1" x14ac:dyDescent="0.25">
      <c r="A171" s="15" t="s">
        <v>32</v>
      </c>
      <c r="B171" s="15" t="s">
        <v>312</v>
      </c>
      <c r="C171" s="15" t="s">
        <v>212</v>
      </c>
      <c r="D171" s="23">
        <v>44447</v>
      </c>
      <c r="E171" s="15">
        <f>VLOOKUP(A171,home!$A$2:$E$405,3,FALSE)</f>
        <v>1.268</v>
      </c>
      <c r="F171" s="15">
        <f>VLOOKUP(B171,home!$B$2:$E$405,3,FALSE)</f>
        <v>0.60309999999999997</v>
      </c>
      <c r="G171" s="15">
        <f>VLOOKUP(C171,away!$B$2:$E$405,4,FALSE)</f>
        <v>1.2525999999999999</v>
      </c>
      <c r="H171" s="15">
        <f>VLOOKUP(A171,away!$A$2:$E$405,3,FALSE)</f>
        <v>1.1471</v>
      </c>
      <c r="I171" s="15">
        <f>VLOOKUP(C171,away!$B$2:$E$405,3,FALSE)</f>
        <v>1.1282000000000001</v>
      </c>
      <c r="J171" s="15">
        <f>VLOOKUP(B171,home!$B$2:$E$405,4,FALSE)</f>
        <v>1.0256000000000001</v>
      </c>
      <c r="K171" s="20">
        <f t="shared" si="280"/>
        <v>0.95790180007999992</v>
      </c>
      <c r="L171" s="20">
        <f t="shared" si="281"/>
        <v>1.3272886704320002</v>
      </c>
      <c r="M171" s="21">
        <f t="shared" si="282"/>
        <v>0.10175467899458021</v>
      </c>
      <c r="N171" s="21">
        <f t="shared" si="283"/>
        <v>9.7470990175470937E-2</v>
      </c>
      <c r="O171" s="21">
        <f t="shared" si="284"/>
        <v>0.13505783259295137</v>
      </c>
      <c r="P171" s="21">
        <f t="shared" si="285"/>
        <v>0.12937214095569138</v>
      </c>
      <c r="Q171" s="21">
        <f t="shared" si="286"/>
        <v>4.6683818472331801E-2</v>
      </c>
      <c r="R171" s="21">
        <f t="shared" si="287"/>
        <v>8.9630365526863071E-2</v>
      </c>
      <c r="S171" s="21">
        <f t="shared" si="288"/>
        <v>4.1121329802314935E-2</v>
      </c>
      <c r="T171" s="21">
        <f t="shared" si="289"/>
        <v>6.1962903350830129E-2</v>
      </c>
      <c r="U171" s="21">
        <f t="shared" si="290"/>
        <v>8.5857088480010488E-2</v>
      </c>
      <c r="V171" s="21">
        <f t="shared" si="291"/>
        <v>5.8091289626253624E-3</v>
      </c>
      <c r="W171" s="21">
        <f t="shared" si="292"/>
        <v>1.490617124975153E-2</v>
      </c>
      <c r="X171" s="21">
        <f t="shared" si="293"/>
        <v>1.9784792219314416E-2</v>
      </c>
      <c r="Y171" s="21">
        <f t="shared" si="294"/>
        <v>1.313006527977361E-2</v>
      </c>
      <c r="Z171" s="21">
        <f t="shared" si="295"/>
        <v>3.9655122896828099E-2</v>
      </c>
      <c r="AA171" s="21">
        <f t="shared" si="296"/>
        <v>3.7985713605265252E-2</v>
      </c>
      <c r="AB171" s="21">
        <f t="shared" si="297"/>
        <v>1.8193291719903464E-2</v>
      </c>
      <c r="AC171" s="21">
        <f t="shared" si="298"/>
        <v>4.6161234206155467E-4</v>
      </c>
      <c r="AD171" s="21">
        <f t="shared" si="299"/>
        <v>3.5696620681094325E-3</v>
      </c>
      <c r="AE171" s="21">
        <f t="shared" si="300"/>
        <v>4.7379720202725137E-3</v>
      </c>
      <c r="AF171" s="21">
        <f t="shared" si="301"/>
        <v>3.1443282916657619E-3</v>
      </c>
      <c r="AG171" s="21">
        <f t="shared" si="302"/>
        <v>1.3911437725489242E-3</v>
      </c>
      <c r="AH171" s="21">
        <f t="shared" si="303"/>
        <v>1.3158448836387135E-2</v>
      </c>
      <c r="AI171" s="21">
        <f t="shared" si="304"/>
        <v>1.2604501826635814E-2</v>
      </c>
      <c r="AJ171" s="21">
        <f t="shared" si="305"/>
        <v>6.0369374944230468E-3</v>
      </c>
      <c r="AK171" s="21">
        <f t="shared" si="306"/>
        <v>1.9275977642927607E-3</v>
      </c>
      <c r="AL171" s="21">
        <f t="shared" si="307"/>
        <v>2.3475982657173003E-5</v>
      </c>
      <c r="AM171" s="21">
        <f t="shared" si="308"/>
        <v>6.8387714414386421E-4</v>
      </c>
      <c r="AN171" s="21">
        <f t="shared" si="309"/>
        <v>9.0770238538954301E-4</v>
      </c>
      <c r="AO171" s="21">
        <f t="shared" si="310"/>
        <v>6.0239154612582097E-4</v>
      </c>
      <c r="AP171" s="21">
        <f t="shared" si="311"/>
        <v>2.6651582477893931E-4</v>
      </c>
      <c r="AQ171" s="21">
        <f t="shared" si="312"/>
        <v>8.8435858679981587E-5</v>
      </c>
      <c r="AR171" s="21">
        <f t="shared" si="313"/>
        <v>3.4930120121991559E-3</v>
      </c>
      <c r="AS171" s="21">
        <f t="shared" si="314"/>
        <v>3.3459624941866335E-3</v>
      </c>
      <c r="AT171" s="21">
        <f t="shared" si="315"/>
        <v>1.6025517480907712E-3</v>
      </c>
      <c r="AU171" s="21">
        <f t="shared" si="316"/>
        <v>5.1169573473916691E-4</v>
      </c>
      <c r="AV171" s="21">
        <f t="shared" si="317"/>
        <v>1.2253856634997652E-4</v>
      </c>
      <c r="AW171" s="21">
        <f t="shared" si="318"/>
        <v>8.2910141425069483E-7</v>
      </c>
      <c r="AX171" s="21">
        <f t="shared" si="319"/>
        <v>1.091811912348295E-4</v>
      </c>
      <c r="AY171" s="21">
        <f t="shared" si="320"/>
        <v>1.4491495815025882E-4</v>
      </c>
      <c r="AZ171" s="21">
        <f t="shared" si="321"/>
        <v>9.6171991064483014E-5</v>
      </c>
      <c r="BA171" s="21">
        <f t="shared" si="322"/>
        <v>4.2549331384258625E-5</v>
      </c>
      <c r="BB171" s="21">
        <f t="shared" si="323"/>
        <v>1.4118811370195805E-5</v>
      </c>
      <c r="BC171" s="21">
        <f t="shared" si="324"/>
        <v>3.7479476743254793E-6</v>
      </c>
      <c r="BD171" s="21">
        <f t="shared" si="325"/>
        <v>7.7270587824580328E-4</v>
      </c>
      <c r="BE171" s="21">
        <f t="shared" si="326"/>
        <v>7.4017635170405222E-4</v>
      </c>
      <c r="BF171" s="21">
        <f t="shared" si="327"/>
        <v>3.5450812983697934E-4</v>
      </c>
      <c r="BG171" s="21">
        <f t="shared" si="328"/>
        <v>1.1319465857127897E-4</v>
      </c>
      <c r="BH171" s="21">
        <f t="shared" si="329"/>
        <v>2.7107341801217273E-5</v>
      </c>
      <c r="BI171" s="21">
        <f t="shared" si="330"/>
        <v>5.193234301353972E-6</v>
      </c>
      <c r="BJ171" s="22">
        <f t="shared" si="331"/>
        <v>0.2697414538900656</v>
      </c>
      <c r="BK171" s="22">
        <f t="shared" si="332"/>
        <v>0.2786872819980809</v>
      </c>
      <c r="BL171" s="22">
        <f t="shared" si="333"/>
        <v>0.41154042399675878</v>
      </c>
      <c r="BM171" s="22">
        <f t="shared" si="334"/>
        <v>0.39951037020710856</v>
      </c>
      <c r="BN171" s="22">
        <f t="shared" si="335"/>
        <v>0.59996982671788879</v>
      </c>
    </row>
    <row r="172" spans="1:66" x14ac:dyDescent="0.25">
      <c r="A172" t="s">
        <v>154</v>
      </c>
      <c r="B172" s="10" t="s">
        <v>497</v>
      </c>
      <c r="C172" s="10" t="s">
        <v>170</v>
      </c>
      <c r="D172" s="16">
        <v>44508</v>
      </c>
      <c r="E172">
        <f>VLOOKUP(A172,home!$A$2:$E$405,3,FALSE)</f>
        <v>1.3447</v>
      </c>
      <c r="F172" t="e">
        <f>VLOOKUP(B172,home!$B$2:$E$405,3,FALSE)</f>
        <v>#N/A</v>
      </c>
      <c r="G172">
        <f>VLOOKUP(C172,away!$B$2:$E$405,4,FALSE)</f>
        <v>0.97850000000000004</v>
      </c>
      <c r="H172">
        <f>VLOOKUP(A172,away!$A$2:$E$405,3,FALSE)</f>
        <v>1.05</v>
      </c>
      <c r="I172">
        <f>VLOOKUP(C172,away!$B$2:$E$405,3,FALSE)</f>
        <v>1.2531000000000001</v>
      </c>
      <c r="J172" t="e">
        <f>VLOOKUP(B172,home!$B$2:$E$405,4,FALSE)</f>
        <v>#N/A</v>
      </c>
      <c r="K172" s="3" t="e">
        <f t="shared" ref="K172" si="336">E172*F172*G172</f>
        <v>#N/A</v>
      </c>
      <c r="L172" s="3" t="e">
        <f t="shared" ref="L172" si="337">H172*I172*J172</f>
        <v>#N/A</v>
      </c>
      <c r="M172" s="5" t="e">
        <f t="shared" ref="M172" si="338">_xlfn.POISSON.DIST(0,K172,FALSE) * _xlfn.POISSON.DIST(0,L172,FALSE)</f>
        <v>#N/A</v>
      </c>
      <c r="N172" s="5" t="e">
        <f t="shared" ref="N172" si="339">_xlfn.POISSON.DIST(1,K172,FALSE) * _xlfn.POISSON.DIST(0,L172,FALSE)</f>
        <v>#N/A</v>
      </c>
      <c r="O172" s="5" t="e">
        <f t="shared" ref="O172" si="340">_xlfn.POISSON.DIST(0,K172,FALSE) * _xlfn.POISSON.DIST(1,L172,FALSE)</f>
        <v>#N/A</v>
      </c>
      <c r="P172" s="5" t="e">
        <f t="shared" ref="P172" si="341">_xlfn.POISSON.DIST(1,K172,FALSE) * _xlfn.POISSON.DIST(1,L172,FALSE)</f>
        <v>#N/A</v>
      </c>
      <c r="Q172" s="5" t="e">
        <f t="shared" ref="Q172" si="342">_xlfn.POISSON.DIST(2,K172,FALSE) * _xlfn.POISSON.DIST(0,L172,FALSE)</f>
        <v>#N/A</v>
      </c>
      <c r="R172" s="5" t="e">
        <f t="shared" ref="R172" si="343">_xlfn.POISSON.DIST(0,K172,FALSE) * _xlfn.POISSON.DIST(2,L172,FALSE)</f>
        <v>#N/A</v>
      </c>
      <c r="S172" s="5" t="e">
        <f t="shared" ref="S172" si="344">_xlfn.POISSON.DIST(2,K172,FALSE) * _xlfn.POISSON.DIST(2,L172,FALSE)</f>
        <v>#N/A</v>
      </c>
      <c r="T172" s="5" t="e">
        <f t="shared" ref="T172" si="345">_xlfn.POISSON.DIST(2,K172,FALSE) * _xlfn.POISSON.DIST(1,L172,FALSE)</f>
        <v>#N/A</v>
      </c>
      <c r="U172" s="5" t="e">
        <f t="shared" ref="U172" si="346">_xlfn.POISSON.DIST(1,K172,FALSE) * _xlfn.POISSON.DIST(2,L172,FALSE)</f>
        <v>#N/A</v>
      </c>
      <c r="V172" s="5" t="e">
        <f t="shared" ref="V172" si="347">_xlfn.POISSON.DIST(3,K172,FALSE) * _xlfn.POISSON.DIST(3,L172,FALSE)</f>
        <v>#N/A</v>
      </c>
      <c r="W172" s="5" t="e">
        <f t="shared" ref="W172" si="348">_xlfn.POISSON.DIST(3,K172,FALSE) * _xlfn.POISSON.DIST(0,L172,FALSE)</f>
        <v>#N/A</v>
      </c>
      <c r="X172" s="5" t="e">
        <f t="shared" ref="X172" si="349">_xlfn.POISSON.DIST(3,K172,FALSE) * _xlfn.POISSON.DIST(1,L172,FALSE)</f>
        <v>#N/A</v>
      </c>
      <c r="Y172" s="5" t="e">
        <f t="shared" ref="Y172" si="350">_xlfn.POISSON.DIST(3,K172,FALSE) * _xlfn.POISSON.DIST(2,L172,FALSE)</f>
        <v>#N/A</v>
      </c>
      <c r="Z172" s="5" t="e">
        <f t="shared" ref="Z172" si="351">_xlfn.POISSON.DIST(0,K172,FALSE) * _xlfn.POISSON.DIST(3,L172,FALSE)</f>
        <v>#N/A</v>
      </c>
      <c r="AA172" s="5" t="e">
        <f t="shared" ref="AA172" si="352">_xlfn.POISSON.DIST(1,K172,FALSE) * _xlfn.POISSON.DIST(3,L172,FALSE)</f>
        <v>#N/A</v>
      </c>
      <c r="AB172" s="5" t="e">
        <f t="shared" ref="AB172" si="353">_xlfn.POISSON.DIST(2,K172,FALSE) * _xlfn.POISSON.DIST(3,L172,FALSE)</f>
        <v>#N/A</v>
      </c>
      <c r="AC172" s="5" t="e">
        <f t="shared" ref="AC172" si="354">_xlfn.POISSON.DIST(4,K172,FALSE) * _xlfn.POISSON.DIST(4,L172,FALSE)</f>
        <v>#N/A</v>
      </c>
      <c r="AD172" s="5" t="e">
        <f t="shared" ref="AD172" si="355">_xlfn.POISSON.DIST(4,K172,FALSE) * _xlfn.POISSON.DIST(0,L172,FALSE)</f>
        <v>#N/A</v>
      </c>
      <c r="AE172" s="5" t="e">
        <f t="shared" ref="AE172" si="356">_xlfn.POISSON.DIST(4,K172,FALSE) * _xlfn.POISSON.DIST(1,L172,FALSE)</f>
        <v>#N/A</v>
      </c>
      <c r="AF172" s="5" t="e">
        <f t="shared" ref="AF172" si="357">_xlfn.POISSON.DIST(4,K172,FALSE) * _xlfn.POISSON.DIST(2,L172,FALSE)</f>
        <v>#N/A</v>
      </c>
      <c r="AG172" s="5" t="e">
        <f t="shared" ref="AG172" si="358">_xlfn.POISSON.DIST(4,K172,FALSE) * _xlfn.POISSON.DIST(3,L172,FALSE)</f>
        <v>#N/A</v>
      </c>
      <c r="AH172" s="5" t="e">
        <f t="shared" ref="AH172" si="359">_xlfn.POISSON.DIST(0,K172,FALSE) * _xlfn.POISSON.DIST(4,L172,FALSE)</f>
        <v>#N/A</v>
      </c>
      <c r="AI172" s="5" t="e">
        <f t="shared" ref="AI172" si="360">_xlfn.POISSON.DIST(1,K172,FALSE) * _xlfn.POISSON.DIST(4,L172,FALSE)</f>
        <v>#N/A</v>
      </c>
      <c r="AJ172" s="5" t="e">
        <f t="shared" ref="AJ172" si="361">_xlfn.POISSON.DIST(2,K172,FALSE) * _xlfn.POISSON.DIST(4,L172,FALSE)</f>
        <v>#N/A</v>
      </c>
      <c r="AK172" s="5" t="e">
        <f t="shared" ref="AK172" si="362">_xlfn.POISSON.DIST(3,K172,FALSE) * _xlfn.POISSON.DIST(4,L172,FALSE)</f>
        <v>#N/A</v>
      </c>
      <c r="AL172" s="5" t="e">
        <f t="shared" ref="AL172" si="363">_xlfn.POISSON.DIST(5,K172,FALSE) * _xlfn.POISSON.DIST(5,L172,FALSE)</f>
        <v>#N/A</v>
      </c>
      <c r="AM172" s="5" t="e">
        <f t="shared" ref="AM172" si="364">_xlfn.POISSON.DIST(5,K172,FALSE) * _xlfn.POISSON.DIST(0,L172,FALSE)</f>
        <v>#N/A</v>
      </c>
      <c r="AN172" s="5" t="e">
        <f t="shared" ref="AN172" si="365">_xlfn.POISSON.DIST(5,K172,FALSE) * _xlfn.POISSON.DIST(1,L172,FALSE)</f>
        <v>#N/A</v>
      </c>
      <c r="AO172" s="5" t="e">
        <f t="shared" ref="AO172" si="366">_xlfn.POISSON.DIST(5,K172,FALSE) * _xlfn.POISSON.DIST(2,L172,FALSE)</f>
        <v>#N/A</v>
      </c>
      <c r="AP172" s="5" t="e">
        <f t="shared" ref="AP172" si="367">_xlfn.POISSON.DIST(5,K172,FALSE) * _xlfn.POISSON.DIST(3,L172,FALSE)</f>
        <v>#N/A</v>
      </c>
      <c r="AQ172" s="5" t="e">
        <f t="shared" ref="AQ172" si="368">_xlfn.POISSON.DIST(5,K172,FALSE) * _xlfn.POISSON.DIST(4,L172,FALSE)</f>
        <v>#N/A</v>
      </c>
      <c r="AR172" s="5" t="e">
        <f t="shared" ref="AR172" si="369">_xlfn.POISSON.DIST(0,K172,FALSE) * _xlfn.POISSON.DIST(5,L172,FALSE)</f>
        <v>#N/A</v>
      </c>
      <c r="AS172" s="5" t="e">
        <f t="shared" ref="AS172" si="370">_xlfn.POISSON.DIST(1,K172,FALSE) * _xlfn.POISSON.DIST(5,L172,FALSE)</f>
        <v>#N/A</v>
      </c>
      <c r="AT172" s="5" t="e">
        <f t="shared" ref="AT172" si="371">_xlfn.POISSON.DIST(2,K172,FALSE) * _xlfn.POISSON.DIST(5,L172,FALSE)</f>
        <v>#N/A</v>
      </c>
      <c r="AU172" s="5" t="e">
        <f t="shared" ref="AU172" si="372">_xlfn.POISSON.DIST(3,K172,FALSE) * _xlfn.POISSON.DIST(5,L172,FALSE)</f>
        <v>#N/A</v>
      </c>
      <c r="AV172" s="5" t="e">
        <f t="shared" ref="AV172" si="373">_xlfn.POISSON.DIST(4,K172,FALSE) * _xlfn.POISSON.DIST(5,L172,FALSE)</f>
        <v>#N/A</v>
      </c>
      <c r="AW172" s="5" t="e">
        <f t="shared" ref="AW172" si="374">_xlfn.POISSON.DIST(6,K172,FALSE) * _xlfn.POISSON.DIST(6,L172,FALSE)</f>
        <v>#N/A</v>
      </c>
      <c r="AX172" s="5" t="e">
        <f t="shared" ref="AX172" si="375">_xlfn.POISSON.DIST(6,K172,FALSE) * _xlfn.POISSON.DIST(0,L172,FALSE)</f>
        <v>#N/A</v>
      </c>
      <c r="AY172" s="5" t="e">
        <f t="shared" ref="AY172" si="376">_xlfn.POISSON.DIST(6,K172,FALSE) * _xlfn.POISSON.DIST(1,L172,FALSE)</f>
        <v>#N/A</v>
      </c>
      <c r="AZ172" s="5" t="e">
        <f t="shared" ref="AZ172" si="377">_xlfn.POISSON.DIST(6,K172,FALSE) * _xlfn.POISSON.DIST(2,L172,FALSE)</f>
        <v>#N/A</v>
      </c>
      <c r="BA172" s="5" t="e">
        <f t="shared" ref="BA172" si="378">_xlfn.POISSON.DIST(6,K172,FALSE) * _xlfn.POISSON.DIST(3,L172,FALSE)</f>
        <v>#N/A</v>
      </c>
      <c r="BB172" s="5" t="e">
        <f t="shared" ref="BB172" si="379">_xlfn.POISSON.DIST(6,K172,FALSE) * _xlfn.POISSON.DIST(4,L172,FALSE)</f>
        <v>#N/A</v>
      </c>
      <c r="BC172" s="5" t="e">
        <f t="shared" ref="BC172" si="380">_xlfn.POISSON.DIST(6,K172,FALSE) * _xlfn.POISSON.DIST(5,L172,FALSE)</f>
        <v>#N/A</v>
      </c>
      <c r="BD172" s="5" t="e">
        <f t="shared" ref="BD172" si="381">_xlfn.POISSON.DIST(0,K172,FALSE) * _xlfn.POISSON.DIST(6,L172,FALSE)</f>
        <v>#N/A</v>
      </c>
      <c r="BE172" s="5" t="e">
        <f t="shared" ref="BE172" si="382">_xlfn.POISSON.DIST(1,K172,FALSE) * _xlfn.POISSON.DIST(6,L172,FALSE)</f>
        <v>#N/A</v>
      </c>
      <c r="BF172" s="5" t="e">
        <f t="shared" ref="BF172" si="383">_xlfn.POISSON.DIST(2,K172,FALSE) * _xlfn.POISSON.DIST(6,L172,FALSE)</f>
        <v>#N/A</v>
      </c>
      <c r="BG172" s="5" t="e">
        <f t="shared" ref="BG172" si="384">_xlfn.POISSON.DIST(3,K172,FALSE) * _xlfn.POISSON.DIST(6,L172,FALSE)</f>
        <v>#N/A</v>
      </c>
      <c r="BH172" s="5" t="e">
        <f t="shared" ref="BH172" si="385">_xlfn.POISSON.DIST(4,K172,FALSE) * _xlfn.POISSON.DIST(6,L172,FALSE)</f>
        <v>#N/A</v>
      </c>
      <c r="BI172" s="5" t="e">
        <f t="shared" ref="BI172" si="386">_xlfn.POISSON.DIST(5,K172,FALSE) * _xlfn.POISSON.DIST(6,L172,FALSE)</f>
        <v>#N/A</v>
      </c>
      <c r="BJ172" s="8" t="e">
        <f t="shared" ref="BJ172" si="387">SUM(N172,Q172,T172,W172,X172,Y172,AD172,AE172,AF172,AG172,AM172,AN172,AO172,AP172,AQ172,AX172,AY172,AZ172,BA172,BB172,BC172)</f>
        <v>#N/A</v>
      </c>
      <c r="BK172" s="8" t="e">
        <f t="shared" ref="BK172" si="388">SUM(M172,P172,S172,V172,AC172,AL172,AY172)</f>
        <v>#N/A</v>
      </c>
      <c r="BL172" s="8" t="e">
        <f t="shared" ref="BL172" si="389">SUM(O172,R172,U172,AA172,AB172,AH172,AI172,AJ172,AK172,AR172,AS172,AT172,AU172,AV172,BD172,BE172,BF172,BG172,BH172,BI172)</f>
        <v>#N/A</v>
      </c>
      <c r="BM172" s="8" t="e">
        <f t="shared" ref="BM172" si="390">SUM(S172:BI172)</f>
        <v>#N/A</v>
      </c>
      <c r="BN172" s="8" t="e">
        <f t="shared" ref="BN172" si="391">SUM(M172:R172)</f>
        <v>#N/A</v>
      </c>
    </row>
    <row r="173" spans="1:66" x14ac:dyDescent="0.25">
      <c r="A173" t="s">
        <v>10</v>
      </c>
      <c r="B173" t="s">
        <v>49</v>
      </c>
      <c r="C173" t="s">
        <v>241</v>
      </c>
      <c r="D173" s="16"/>
      <c r="E173">
        <f>VLOOKUP(A173,home!$A$2:$E$405,3,FALSE)</f>
        <v>1.5425</v>
      </c>
      <c r="F173">
        <f>VLOOKUP(B173,home!$B$2:$E$405,3,FALSE)</f>
        <v>0.68640000000000001</v>
      </c>
      <c r="G173">
        <f>VLOOKUP(C173,away!$B$2:$E$405,4,FALSE)</f>
        <v>0.87709999999999999</v>
      </c>
      <c r="H173">
        <f>VLOOKUP(A173,away!$A$2:$E$405,3,FALSE)</f>
        <v>1.4443999999999999</v>
      </c>
      <c r="I173">
        <f>VLOOKUP(C173,away!$B$2:$E$405,3,FALSE)</f>
        <v>1.0995999999999999</v>
      </c>
      <c r="J173">
        <f>VLOOKUP(B173,home!$B$2:$E$405,4,FALSE)</f>
        <v>0.65159999999999996</v>
      </c>
      <c r="K173" s="3">
        <f t="shared" ref="K173:K236" si="392">E173*F173*G173</f>
        <v>0.92864892119999998</v>
      </c>
      <c r="L173" s="3">
        <f t="shared" ref="L173:L236" si="393">H173*I173*J173</f>
        <v>1.0349116755839998</v>
      </c>
      <c r="M173" s="5">
        <f t="shared" ref="M173:M236" si="394">_xlfn.POISSON.DIST(0,K173,FALSE) * _xlfn.POISSON.DIST(0,L173,FALSE)</f>
        <v>0.14035777271264305</v>
      </c>
      <c r="N173" s="5">
        <f t="shared" ref="N173:N236" si="395">_xlfn.POISSON.DIST(1,K173,FALSE) * _xlfn.POISSON.DIST(0,L173,FALSE)</f>
        <v>0.13034309421163079</v>
      </c>
      <c r="O173" s="5">
        <f t="shared" ref="O173:O236" si="396">_xlfn.POISSON.DIST(0,K173,FALSE) * _xlfn.POISSON.DIST(1,L173,FALSE)</f>
        <v>0.14525789773927961</v>
      </c>
      <c r="P173" s="5">
        <f t="shared" ref="P173:P236" si="397">_xlfn.POISSON.DIST(1,K173,FALSE) * _xlfn.POISSON.DIST(1,L173,FALSE)</f>
        <v>0.13489359003136195</v>
      </c>
      <c r="Q173" s="5">
        <f t="shared" ref="Q173:Q236" si="398">_xlfn.POISSON.DIST(2,K173,FALSE) * _xlfn.POISSON.DIST(0,L173,FALSE)</f>
        <v>6.0521486912750423E-2</v>
      </c>
      <c r="R173" s="5">
        <f t="shared" ref="R173:R236" si="399">_xlfn.POISSON.DIST(0,K173,FALSE) * _xlfn.POISSON.DIST(2,L173,FALSE)</f>
        <v>7.5164547170583573E-2</v>
      </c>
      <c r="S173" s="5">
        <f t="shared" ref="S173:S236" si="400">_xlfn.POISSON.DIST(2,K173,FALSE) * _xlfn.POISSON.DIST(2,L173,FALSE)</f>
        <v>3.2410532526764138E-2</v>
      </c>
      <c r="T173" s="5">
        <f t="shared" ref="T173:T236" si="401">_xlfn.POISSON.DIST(2,K173,FALSE) * _xlfn.POISSON.DIST(1,L173,FALSE)</f>
        <v>6.2634393429709639E-2</v>
      </c>
      <c r="U173" s="5">
        <f t="shared" ref="U173:U236" si="402">_xlfn.POISSON.DIST(1,K173,FALSE) * _xlfn.POISSON.DIST(2,L173,FALSE)</f>
        <v>6.9801475642448957E-2</v>
      </c>
      <c r="V173" s="5">
        <f t="shared" ref="V173:V236" si="403">_xlfn.POISSON.DIST(3,K173,FALSE) * _xlfn.POISSON.DIST(3,L173,FALSE)</f>
        <v>3.4609753211128714E-3</v>
      </c>
      <c r="W173" s="5">
        <f t="shared" ref="W173:W236" si="404">_xlfn.POISSON.DIST(3,K173,FALSE) * _xlfn.POISSON.DIST(0,L173,FALSE)</f>
        <v>1.8734404510315203E-2</v>
      </c>
      <c r="X173" s="5">
        <f t="shared" ref="X173:X236" si="405">_xlfn.POISSON.DIST(3,K173,FALSE) * _xlfn.POISSON.DIST(1,L173,FALSE)</f>
        <v>1.9388453962838746E-2</v>
      </c>
      <c r="Y173" s="5">
        <f t="shared" ref="Y173:Y236" si="406">_xlfn.POISSON.DIST(3,K173,FALSE) * _xlfn.POISSON.DIST(2,L173,FALSE)</f>
        <v>1.0032668688832345E-2</v>
      </c>
      <c r="Z173" s="5">
        <f t="shared" ref="Z173:Z236" si="407">_xlfn.POISSON.DIST(0,K173,FALSE) * _xlfn.POISSON.DIST(3,L173,FALSE)</f>
        <v>2.5929555818940419E-2</v>
      </c>
      <c r="AA173" s="5">
        <f t="shared" ref="AA173:AA236" si="408">_xlfn.POISSON.DIST(1,K173,FALSE) * _xlfn.POISSON.DIST(3,L173,FALSE)</f>
        <v>2.4079454038454205E-2</v>
      </c>
      <c r="AB173" s="5">
        <f t="shared" ref="AB173:AB236" si="409">_xlfn.POISSON.DIST(2,K173,FALSE) * _xlfn.POISSON.DIST(3,L173,FALSE)</f>
        <v>1.1180679507947735E-2</v>
      </c>
      <c r="AC173" s="5">
        <f t="shared" ref="AC173:AC236" si="410">_xlfn.POISSON.DIST(4,K173,FALSE) * _xlfn.POISSON.DIST(4,L173,FALSE)</f>
        <v>2.0788988786119738E-4</v>
      </c>
      <c r="AD173" s="5">
        <f t="shared" ref="AD173:AD236" si="411">_xlfn.POISSON.DIST(4,K173,FALSE) * _xlfn.POISSON.DIST(0,L173,FALSE)</f>
        <v>4.3494211344571564E-3</v>
      </c>
      <c r="AE173" s="5">
        <f t="shared" ref="AE173:AE236" si="412">_xlfn.POISSON.DIST(4,K173,FALSE) * _xlfn.POISSON.DIST(1,L173,FALSE)</f>
        <v>4.5012667140815164E-3</v>
      </c>
      <c r="AF173" s="5">
        <f t="shared" ref="AF173:AF236" si="413">_xlfn.POISSON.DIST(4,K173,FALSE) * _xlfn.POISSON.DIST(2,L173,FALSE)</f>
        <v>2.3292067386602934E-3</v>
      </c>
      <c r="AG173" s="5">
        <f t="shared" ref="AG173:AG236" si="414">_xlfn.POISSON.DIST(4,K173,FALSE) * _xlfn.POISSON.DIST(3,L173,FALSE)</f>
        <v>8.0350774956282269E-4</v>
      </c>
      <c r="AH173" s="5">
        <f t="shared" ref="AH173:AH236" si="415">_xlfn.POISSON.DIST(0,K173,FALSE) * _xlfn.POISSON.DIST(4,L173,FALSE)</f>
        <v>6.7087000149321178E-3</v>
      </c>
      <c r="AI173" s="5">
        <f t="shared" ref="AI173:AI236" si="416">_xlfn.POISSON.DIST(1,K173,FALSE) * _xlfn.POISSON.DIST(4,L173,FALSE)</f>
        <v>6.2300270315211364E-3</v>
      </c>
      <c r="AJ173" s="5">
        <f t="shared" ref="AJ173:AJ236" si="417">_xlfn.POISSON.DIST(2,K173,FALSE) * _xlfn.POISSON.DIST(4,L173,FALSE)</f>
        <v>2.8927539409344693E-3</v>
      </c>
      <c r="AK173" s="5">
        <f t="shared" ref="AK173:AK236" si="418">_xlfn.POISSON.DIST(3,K173,FALSE) * _xlfn.POISSON.DIST(4,L173,FALSE)</f>
        <v>8.9545094218194813E-4</v>
      </c>
      <c r="AL173" s="5">
        <f t="shared" ref="AL173:AL236" si="419">_xlfn.POISSON.DIST(5,K173,FALSE) * _xlfn.POISSON.DIST(5,L173,FALSE)</f>
        <v>7.9918661468722901E-6</v>
      </c>
      <c r="AM173" s="5">
        <f t="shared" ref="AM173:AM236" si="420">_xlfn.POISSON.DIST(5,K173,FALSE) * _xlfn.POISSON.DIST(0,L173,FALSE)</f>
        <v>8.0781704887162393E-4</v>
      </c>
      <c r="AN173" s="5">
        <f t="shared" ref="AN173:AN236" si="421">_xlfn.POISSON.DIST(5,K173,FALSE) * _xlfn.POISSON.DIST(1,L173,FALSE)</f>
        <v>8.3601929561305402E-4</v>
      </c>
      <c r="AO173" s="5">
        <f t="shared" ref="AO173:AO236" si="422">_xlfn.POISSON.DIST(5,K173,FALSE) * _xlfn.POISSON.DIST(2,L173,FALSE)</f>
        <v>4.326030650217305E-4</v>
      </c>
      <c r="AP173" s="5">
        <f t="shared" ref="AP173:AP236" si="423">_xlfn.POISSON.DIST(5,K173,FALSE) * _xlfn.POISSON.DIST(3,L173,FALSE)</f>
        <v>1.4923532096147105E-4</v>
      </c>
      <c r="AQ173" s="5">
        <f t="shared" ref="AQ173:AQ236" si="424">_xlfn.POISSON.DIST(5,K173,FALSE) * _xlfn.POISSON.DIST(4,L173,FALSE)</f>
        <v>3.8611344018137992E-5</v>
      </c>
      <c r="AR173" s="5">
        <f t="shared" ref="AR173:AR236" si="425">_xlfn.POISSON.DIST(0,K173,FALSE) * _xlfn.POISSON.DIST(5,L173,FALSE)</f>
        <v>1.3885823946887608E-3</v>
      </c>
      <c r="AS173" s="5">
        <f t="shared" ref="AS173:AS236" si="426">_xlfn.POISSON.DIST(1,K173,FALSE) * _xlfn.POISSON.DIST(5,L173,FALSE)</f>
        <v>1.2895055428250306E-3</v>
      </c>
      <c r="AT173" s="5">
        <f t="shared" ref="AT173:AT236" si="427">_xlfn.POISSON.DIST(2,K173,FALSE) * _xlfn.POISSON.DIST(5,L173,FALSE)</f>
        <v>5.9874896561294222E-4</v>
      </c>
      <c r="AU173" s="5">
        <f t="shared" ref="AU173:AU236" si="428">_xlfn.POISSON.DIST(3,K173,FALSE) * _xlfn.POISSON.DIST(5,L173,FALSE)</f>
        <v>1.8534252699535828E-4</v>
      </c>
      <c r="AV173" s="5">
        <f t="shared" ref="AV173:AV236" si="429">_xlfn.POISSON.DIST(4,K173,FALSE) * _xlfn.POISSON.DIST(5,L173,FALSE)</f>
        <v>4.3029534436680333E-5</v>
      </c>
      <c r="AW173" s="5">
        <f t="shared" ref="AW173:AW236" si="430">_xlfn.POISSON.DIST(6,K173,FALSE) * _xlfn.POISSON.DIST(6,L173,FALSE)</f>
        <v>2.133538802634718E-7</v>
      </c>
      <c r="AX173" s="5">
        <f t="shared" ref="AX173:AX236" si="431">_xlfn.POISSON.DIST(6,K173,FALSE) * _xlfn.POISSON.DIST(0,L173,FALSE)</f>
        <v>1.2502973849360015E-4</v>
      </c>
      <c r="AY173" s="5">
        <f t="shared" ref="AY173:AY236" si="432">_xlfn.POISSON.DIST(6,K173,FALSE) * _xlfn.POISSON.DIST(1,L173,FALSE)</f>
        <v>1.2939473616224102E-4</v>
      </c>
      <c r="AZ173" s="5">
        <f t="shared" ref="AZ173:AZ236" si="433">_xlfn.POISSON.DIST(6,K173,FALSE) * _xlfn.POISSON.DIST(2,L173,FALSE)</f>
        <v>6.6956061606707217E-5</v>
      </c>
      <c r="BA173" s="5">
        <f t="shared" ref="BA173:BA236" si="434">_xlfn.POISSON.DIST(6,K173,FALSE) * _xlfn.POISSON.DIST(3,L173,FALSE)</f>
        <v>2.3097869969300964E-5</v>
      </c>
      <c r="BB173" s="5">
        <f t="shared" ref="BB173:BB236" si="435">_xlfn.POISSON.DIST(6,K173,FALSE) * _xlfn.POISSON.DIST(4,L173,FALSE)</f>
        <v>5.9760638280876509E-6</v>
      </c>
      <c r="BC173" s="5">
        <f t="shared" ref="BC173:BC236" si="436">_xlfn.POISSON.DIST(6,K173,FALSE) * _xlfn.POISSON.DIST(5,L173,FALSE)</f>
        <v>1.2369396459446248E-6</v>
      </c>
      <c r="BD173" s="5">
        <f t="shared" ref="BD173:BD236" si="437">_xlfn.POISSON.DIST(0,K173,FALSE) * _xlfn.POISSON.DIST(6,L173,FALSE)</f>
        <v>2.3951002212896467E-4</v>
      </c>
      <c r="BE173" s="5">
        <f t="shared" ref="BE173:BE236" si="438">_xlfn.POISSON.DIST(1,K173,FALSE) * _xlfn.POISSON.DIST(6,L173,FALSE)</f>
        <v>2.2242072366665118E-4</v>
      </c>
      <c r="BF173" s="5">
        <f t="shared" ref="BF173:BF236" si="439">_xlfn.POISSON.DIST(2,K173,FALSE) * _xlfn.POISSON.DIST(6,L173,FALSE)</f>
        <v>1.0327538254277943E-4</v>
      </c>
      <c r="BG173" s="5">
        <f t="shared" ref="BG173:BG236" si="440">_xlfn.POISSON.DIST(3,K173,FALSE) * _xlfn.POISSON.DIST(6,L173,FALSE)</f>
        <v>3.1968857528289815E-5</v>
      </c>
      <c r="BH173" s="5">
        <f t="shared" ref="BH173:BH236" si="441">_xlfn.POISSON.DIST(4,K173,FALSE) * _xlfn.POISSON.DIST(6,L173,FALSE)</f>
        <v>7.4219612639107078E-6</v>
      </c>
      <c r="BI173" s="5">
        <f t="shared" ref="BI173:BI236" si="442">_xlfn.POISSON.DIST(5,K173,FALSE) * _xlfn.POISSON.DIST(6,L173,FALSE)</f>
        <v>1.3784792641837739E-6</v>
      </c>
      <c r="BJ173" s="8">
        <f t="shared" ref="BJ173:BJ236" si="443">SUM(N173,Q173,T173,W173,X173,Y173,AD173,AE173,AF173,AG173,AM173,AN173,AO173,AP173,AQ173,AX173,AY173,AZ173,BA173,BB173,BC173)</f>
        <v>0.31625388153703077</v>
      </c>
      <c r="BK173" s="8">
        <f t="shared" ref="BK173:BK236" si="444">SUM(M173,P173,S173,V173,AC173,AL173,AY173)</f>
        <v>0.31146814708205228</v>
      </c>
      <c r="BL173" s="8">
        <f t="shared" ref="BL173:BL236" si="445">SUM(O173,R173,U173,AA173,AB173,AH173,AI173,AJ173,AK173,AR173,AS173,AT173,AU173,AV173,BD173,BE173,BF173,BG173,BH173,BI173)</f>
        <v>0.3463221704192373</v>
      </c>
      <c r="BM173" s="8">
        <f t="shared" ref="BM173:BM236" si="446">SUM(S173:BI173)</f>
        <v>0.31330618469672938</v>
      </c>
      <c r="BN173" s="8">
        <f t="shared" ref="BN173:BN236" si="447">SUM(M173:R173)</f>
        <v>0.68653838877824946</v>
      </c>
    </row>
    <row r="174" spans="1:66" x14ac:dyDescent="0.25">
      <c r="A174" t="s">
        <v>13</v>
      </c>
      <c r="B174" t="s">
        <v>62</v>
      </c>
      <c r="C174" t="s">
        <v>248</v>
      </c>
      <c r="D174" s="16"/>
      <c r="E174">
        <f>VLOOKUP(A174,home!$A$2:$E$405,3,FALSE)</f>
        <v>1.4837</v>
      </c>
      <c r="F174">
        <f>VLOOKUP(B174,home!$B$2:$E$405,3,FALSE)</f>
        <v>1.2290000000000001</v>
      </c>
      <c r="G174">
        <f>VLOOKUP(C174,away!$B$2:$E$405,4,FALSE)</f>
        <v>0.83260000000000001</v>
      </c>
      <c r="H174">
        <f>VLOOKUP(A174,away!$A$2:$E$405,3,FALSE)</f>
        <v>1.2190000000000001</v>
      </c>
      <c r="I174">
        <f>VLOOKUP(C174,away!$B$2:$E$405,3,FALSE)</f>
        <v>1.5924</v>
      </c>
      <c r="J174">
        <f>VLOOKUP(B174,home!$B$2:$E$405,4,FALSE)</f>
        <v>0.82030000000000003</v>
      </c>
      <c r="K174" s="3">
        <f t="shared" si="392"/>
        <v>1.5182188739800002</v>
      </c>
      <c r="L174" s="3">
        <f t="shared" si="393"/>
        <v>1.5923135326800002</v>
      </c>
      <c r="M174" s="5">
        <f t="shared" si="394"/>
        <v>4.4577215814710511E-2</v>
      </c>
      <c r="N174" s="5">
        <f t="shared" si="395"/>
        <v>6.7677970399373233E-2</v>
      </c>
      <c r="O174" s="5">
        <f t="shared" si="396"/>
        <v>7.0980903990960464E-2</v>
      </c>
      <c r="P174" s="5">
        <f t="shared" si="397"/>
        <v>0.10776454813123848</v>
      </c>
      <c r="Q174" s="5">
        <f t="shared" si="398"/>
        <v>5.1374986006494115E-2</v>
      </c>
      <c r="R174" s="5">
        <f t="shared" si="399"/>
        <v>5.6511926993333107E-2</v>
      </c>
      <c r="S174" s="5">
        <f t="shared" si="400"/>
        <v>6.5129672309512318E-2</v>
      </c>
      <c r="T174" s="5">
        <f t="shared" si="401"/>
        <v>8.1805085459386223E-2</v>
      </c>
      <c r="U174" s="5">
        <f t="shared" si="402"/>
        <v>8.5797474166258159E-2</v>
      </c>
      <c r="V174" s="5">
        <f t="shared" si="403"/>
        <v>1.7494412231536017E-2</v>
      </c>
      <c r="W174" s="5">
        <f t="shared" si="404"/>
        <v>2.5999491135172595E-2</v>
      </c>
      <c r="X174" s="5">
        <f t="shared" si="405"/>
        <v>4.1399341577329024E-2</v>
      </c>
      <c r="Y174" s="5">
        <f t="shared" si="406"/>
        <v>3.2960365918811407E-2</v>
      </c>
      <c r="Z174" s="5">
        <f t="shared" si="407"/>
        <v>2.9994902036436157E-2</v>
      </c>
      <c r="AA174" s="5">
        <f t="shared" si="408"/>
        <v>4.5538826394898514E-2</v>
      </c>
      <c r="AB174" s="5">
        <f t="shared" si="409"/>
        <v>3.4568952865816772E-2</v>
      </c>
      <c r="AC174" s="5">
        <f t="shared" si="410"/>
        <v>2.6432749815362899E-3</v>
      </c>
      <c r="AD174" s="5">
        <f t="shared" si="411"/>
        <v>9.868229538823681E-3</v>
      </c>
      <c r="AE174" s="5">
        <f t="shared" si="412"/>
        <v>1.5713315438261464E-2</v>
      </c>
      <c r="AF174" s="5">
        <f t="shared" si="413"/>
        <v>1.2510262407806652E-2</v>
      </c>
      <c r="AG174" s="5">
        <f t="shared" si="414"/>
        <v>6.6400867097761371E-3</v>
      </c>
      <c r="AH174" s="5">
        <f t="shared" si="415"/>
        <v>1.1940322106007048E-2</v>
      </c>
      <c r="AI174" s="5">
        <f t="shared" si="416"/>
        <v>1.8128022382740524E-2</v>
      </c>
      <c r="AJ174" s="5">
        <f t="shared" si="417"/>
        <v>1.3761152864704281E-2</v>
      </c>
      <c r="AK174" s="5">
        <f t="shared" si="418"/>
        <v>6.964147335639331E-3</v>
      </c>
      <c r="AL174" s="5">
        <f t="shared" si="419"/>
        <v>2.5560262458371364E-4</v>
      </c>
      <c r="AM174" s="5">
        <f t="shared" si="420"/>
        <v>2.9964264677218118E-3</v>
      </c>
      <c r="AN174" s="5">
        <f t="shared" si="421"/>
        <v>4.7712504142339721E-3</v>
      </c>
      <c r="AO174" s="5">
        <f t="shared" si="422"/>
        <v>3.7986633011949066E-3</v>
      </c>
      <c r="AP174" s="5">
        <f t="shared" si="423"/>
        <v>2.0162209935291773E-3</v>
      </c>
      <c r="AQ174" s="5">
        <f t="shared" si="424"/>
        <v>8.0261399321750605E-4</v>
      </c>
      <c r="AR174" s="5">
        <f t="shared" si="425"/>
        <v>3.8025472947906354E-3</v>
      </c>
      <c r="AS174" s="5">
        <f t="shared" si="426"/>
        <v>5.7730990721527337E-3</v>
      </c>
      <c r="AT174" s="5">
        <f t="shared" si="427"/>
        <v>4.3824139863493537E-3</v>
      </c>
      <c r="AU174" s="5">
        <f t="shared" si="428"/>
        <v>2.217821209223174E-3</v>
      </c>
      <c r="AV174" s="5">
        <f t="shared" si="429"/>
        <v>8.417845047389422E-4</v>
      </c>
      <c r="AW174" s="5">
        <f t="shared" si="430"/>
        <v>1.7164287502782896E-5</v>
      </c>
      <c r="AX174" s="5">
        <f t="shared" si="431"/>
        <v>7.5820520296474632E-4</v>
      </c>
      <c r="AY174" s="5">
        <f t="shared" si="432"/>
        <v>1.2073004052291518E-3</v>
      </c>
      <c r="AZ174" s="5">
        <f t="shared" si="433"/>
        <v>9.6120038662821355E-4</v>
      </c>
      <c r="BA174" s="5">
        <f t="shared" si="434"/>
        <v>5.1017746108178409E-4</v>
      </c>
      <c r="BB174" s="5">
        <f t="shared" si="435"/>
        <v>2.0309061883721225E-4</v>
      </c>
      <c r="BC174" s="5">
        <f t="shared" si="436"/>
        <v>6.4676788146969741E-5</v>
      </c>
      <c r="BD174" s="5">
        <f t="shared" si="437"/>
        <v>1.0091412526918094E-3</v>
      </c>
      <c r="BE174" s="5">
        <f t="shared" si="438"/>
        <v>1.5320972963485254E-3</v>
      </c>
      <c r="BF174" s="5">
        <f t="shared" si="439"/>
        <v>1.1630295160450306E-3</v>
      </c>
      <c r="BG174" s="5">
        <f t="shared" si="440"/>
        <v>5.8857778741846383E-4</v>
      </c>
      <c r="BH174" s="5">
        <f t="shared" si="441"/>
        <v>2.2339747641602495E-4</v>
      </c>
      <c r="BI174" s="5">
        <f t="shared" si="442"/>
        <v>6.7833253018862182E-5</v>
      </c>
      <c r="BJ174" s="8">
        <f t="shared" si="443"/>
        <v>0.36403896062401997</v>
      </c>
      <c r="BK174" s="8">
        <f t="shared" si="444"/>
        <v>0.23907202649834652</v>
      </c>
      <c r="BL174" s="8">
        <f t="shared" si="445"/>
        <v>0.36579347174955168</v>
      </c>
      <c r="BM174" s="8">
        <f t="shared" si="446"/>
        <v>0.59882167345451776</v>
      </c>
      <c r="BN174" s="8">
        <f t="shared" si="447"/>
        <v>0.39888755133610992</v>
      </c>
    </row>
    <row r="175" spans="1:66" x14ac:dyDescent="0.25">
      <c r="A175" t="s">
        <v>16</v>
      </c>
      <c r="B175" t="s">
        <v>251</v>
      </c>
      <c r="C175" t="s">
        <v>65</v>
      </c>
      <c r="D175" s="16"/>
      <c r="E175">
        <f>VLOOKUP(A175,home!$A$2:$E$405,3,FALSE)</f>
        <v>1.6373</v>
      </c>
      <c r="F175">
        <f>VLOOKUP(B175,home!$B$2:$E$405,3,FALSE)</f>
        <v>0.35680000000000001</v>
      </c>
      <c r="G175">
        <f>VLOOKUP(C175,away!$B$2:$E$405,4,FALSE)</f>
        <v>0.8982</v>
      </c>
      <c r="H175">
        <f>VLOOKUP(A175,away!$A$2:$E$405,3,FALSE)</f>
        <v>1.3301000000000001</v>
      </c>
      <c r="I175">
        <f>VLOOKUP(C175,away!$B$2:$E$405,3,FALSE)</f>
        <v>0.66339999999999999</v>
      </c>
      <c r="J175">
        <f>VLOOKUP(B175,home!$B$2:$E$405,4,FALSE)</f>
        <v>1.3994</v>
      </c>
      <c r="K175" s="3">
        <f t="shared" si="392"/>
        <v>0.52471823644800009</v>
      </c>
      <c r="L175" s="3">
        <f t="shared" si="393"/>
        <v>1.2348142429960001</v>
      </c>
      <c r="M175" s="5">
        <f t="shared" si="394"/>
        <v>0.172125317138766</v>
      </c>
      <c r="N175" s="5">
        <f t="shared" si="395"/>
        <v>9.0317292857106019E-2</v>
      </c>
      <c r="O175" s="5">
        <f t="shared" si="396"/>
        <v>0.21254279318315175</v>
      </c>
      <c r="P175" s="5">
        <f t="shared" si="397"/>
        <v>0.1115250796087954</v>
      </c>
      <c r="Q175" s="5">
        <f t="shared" si="398"/>
        <v>2.3695565314369112E-2</v>
      </c>
      <c r="R175" s="5">
        <f t="shared" si="399"/>
        <v>0.13122543413435453</v>
      </c>
      <c r="S175" s="5">
        <f t="shared" si="400"/>
        <v>1.8065098714852144E-2</v>
      </c>
      <c r="T175" s="5">
        <f t="shared" si="401"/>
        <v>2.9259621546024971E-2</v>
      </c>
      <c r="U175" s="5">
        <f t="shared" si="402"/>
        <v>6.8856378376101701E-2</v>
      </c>
      <c r="V175" s="5">
        <f t="shared" si="403"/>
        <v>1.3005457017564769E-3</v>
      </c>
      <c r="W175" s="5">
        <f t="shared" si="404"/>
        <v>4.1444984144647203E-3</v>
      </c>
      <c r="X175" s="5">
        <f t="shared" si="405"/>
        <v>5.1176856722553758E-3</v>
      </c>
      <c r="Y175" s="5">
        <f t="shared" si="406"/>
        <v>3.1596955796387499E-3</v>
      </c>
      <c r="Z175" s="5">
        <f t="shared" si="407"/>
        <v>5.4013011704144812E-2</v>
      </c>
      <c r="AA175" s="5">
        <f t="shared" si="408"/>
        <v>2.8341612246644055E-2</v>
      </c>
      <c r="AB175" s="5">
        <f t="shared" si="409"/>
        <v>7.4356803980760548E-3</v>
      </c>
      <c r="AC175" s="5">
        <f t="shared" si="410"/>
        <v>5.2666374612375754E-5</v>
      </c>
      <c r="AD175" s="5">
        <f t="shared" si="411"/>
        <v>5.4367347474986512E-4</v>
      </c>
      <c r="AE175" s="5">
        <f t="shared" si="412"/>
        <v>6.7133575016025955E-4</v>
      </c>
      <c r="AF175" s="5">
        <f t="shared" si="413"/>
        <v>4.1448747306514652E-4</v>
      </c>
      <c r="AG175" s="5">
        <f t="shared" si="414"/>
        <v>1.7060501176142129E-4</v>
      </c>
      <c r="AH175" s="5">
        <f t="shared" si="415"/>
        <v>1.6674009039846911E-2</v>
      </c>
      <c r="AI175" s="5">
        <f t="shared" si="416"/>
        <v>8.7491566179064822E-3</v>
      </c>
      <c r="AJ175" s="5">
        <f t="shared" si="417"/>
        <v>2.2954210154776194E-3</v>
      </c>
      <c r="AK175" s="5">
        <f t="shared" si="418"/>
        <v>4.0148308904903123E-4</v>
      </c>
      <c r="AL175" s="5">
        <f t="shared" si="419"/>
        <v>1.3649640201659778E-6</v>
      </c>
      <c r="AM175" s="5">
        <f t="shared" si="420"/>
        <v>5.7055077374861132E-5</v>
      </c>
      <c r="AN175" s="5">
        <f t="shared" si="421"/>
        <v>7.0452422177717355E-5</v>
      </c>
      <c r="AO175" s="5">
        <f t="shared" si="422"/>
        <v>4.3497827179306347E-5</v>
      </c>
      <c r="AP175" s="5">
        <f t="shared" si="423"/>
        <v>1.7903912180128667E-5</v>
      </c>
      <c r="AQ175" s="5">
        <f t="shared" si="424"/>
        <v>5.5270014413431087E-6</v>
      </c>
      <c r="AR175" s="5">
        <f t="shared" si="425"/>
        <v>4.1178607700494028E-3</v>
      </c>
      <c r="AS175" s="5">
        <f t="shared" si="426"/>
        <v>2.1607166411987265E-3</v>
      </c>
      <c r="AT175" s="5">
        <f t="shared" si="427"/>
        <v>5.668837127168209E-4</v>
      </c>
      <c r="AU175" s="5">
        <f t="shared" si="428"/>
        <v>9.9151407335954991E-5</v>
      </c>
      <c r="AV175" s="5">
        <f t="shared" si="429"/>
        <v>1.3006637899664899E-5</v>
      </c>
      <c r="AW175" s="5">
        <f t="shared" si="430"/>
        <v>2.4566681277246905E-8</v>
      </c>
      <c r="AX175" s="5">
        <f t="shared" si="431"/>
        <v>4.9896399300902161E-6</v>
      </c>
      <c r="AY175" s="5">
        <f t="shared" si="432"/>
        <v>6.1612784530969635E-6</v>
      </c>
      <c r="AZ175" s="5">
        <f t="shared" si="433"/>
        <v>3.8040171944742485E-6</v>
      </c>
      <c r="BA175" s="5">
        <f t="shared" si="434"/>
        <v>1.5657515374461623E-6</v>
      </c>
      <c r="BB175" s="5">
        <f t="shared" si="435"/>
        <v>4.8335307485785139E-7</v>
      </c>
      <c r="BC175" s="5">
        <f t="shared" si="436"/>
        <v>1.1937025224607729E-7</v>
      </c>
      <c r="BD175" s="5">
        <f t="shared" si="437"/>
        <v>8.4746552158857956E-4</v>
      </c>
      <c r="BE175" s="5">
        <f t="shared" si="438"/>
        <v>4.4468061393844401E-4</v>
      </c>
      <c r="BF175" s="5">
        <f t="shared" si="439"/>
        <v>1.1666601376419715E-4</v>
      </c>
      <c r="BG175" s="5">
        <f t="shared" si="440"/>
        <v>2.0405594998589209E-5</v>
      </c>
      <c r="BH175" s="5">
        <f t="shared" si="441"/>
        <v>2.6767969553329648E-6</v>
      </c>
      <c r="BI175" s="5">
        <f t="shared" si="442"/>
        <v>2.80912835546338E-7</v>
      </c>
      <c r="BJ175" s="8">
        <f t="shared" si="443"/>
        <v>0.15770602074439116</v>
      </c>
      <c r="BK175" s="8">
        <f t="shared" si="444"/>
        <v>0.30307623378125564</v>
      </c>
      <c r="BL175" s="8">
        <f t="shared" si="445"/>
        <v>0.48491176272388942</v>
      </c>
      <c r="BM175" s="8">
        <f t="shared" si="446"/>
        <v>0.25826941000536635</v>
      </c>
      <c r="BN175" s="8">
        <f t="shared" si="447"/>
        <v>0.74143148223654276</v>
      </c>
    </row>
    <row r="176" spans="1:66" x14ac:dyDescent="0.25">
      <c r="A176" t="s">
        <v>16</v>
      </c>
      <c r="B176" t="s">
        <v>68</v>
      </c>
      <c r="C176" t="s">
        <v>322</v>
      </c>
      <c r="D176" s="16"/>
      <c r="E176">
        <f>VLOOKUP(A176,home!$A$2:$E$405,3,FALSE)</f>
        <v>1.6373</v>
      </c>
      <c r="F176">
        <f>VLOOKUP(B176,home!$B$2:$E$405,3,FALSE)</f>
        <v>1.006</v>
      </c>
      <c r="G176">
        <f>VLOOKUP(C176,away!$B$2:$E$405,4,FALSE)</f>
        <v>1.006</v>
      </c>
      <c r="H176">
        <f>VLOOKUP(A176,away!$A$2:$E$405,3,FALSE)</f>
        <v>1.3301000000000001</v>
      </c>
      <c r="I176">
        <f>VLOOKUP(C176,away!$B$2:$E$405,3,FALSE)</f>
        <v>1.371</v>
      </c>
      <c r="J176">
        <f>VLOOKUP(B176,home!$B$2:$E$405,4,FALSE)</f>
        <v>1.1055999999999999</v>
      </c>
      <c r="K176" s="3">
        <f t="shared" si="392"/>
        <v>1.6570065427999998</v>
      </c>
      <c r="L176" s="3">
        <f t="shared" si="393"/>
        <v>2.01613578576</v>
      </c>
      <c r="M176" s="5">
        <f t="shared" si="394"/>
        <v>2.5396540156161766E-2</v>
      </c>
      <c r="N176" s="5">
        <f t="shared" si="395"/>
        <v>4.2082233203242968E-2</v>
      </c>
      <c r="O176" s="5">
        <f t="shared" si="396"/>
        <v>5.1202873443328592E-2</v>
      </c>
      <c r="P176" s="5">
        <f t="shared" si="397"/>
        <v>8.4843496305755814E-2</v>
      </c>
      <c r="Q176" s="5">
        <f t="shared" si="398"/>
        <v>3.4865267876704506E-2</v>
      </c>
      <c r="R176" s="5">
        <f t="shared" si="399"/>
        <v>5.1615972741417569E-2</v>
      </c>
      <c r="S176" s="5">
        <f t="shared" si="400"/>
        <v>7.0860231562273543E-2</v>
      </c>
      <c r="T176" s="5">
        <f t="shared" si="401"/>
        <v>7.0293114246332528E-2</v>
      </c>
      <c r="U176" s="5">
        <f t="shared" si="402"/>
        <v>8.5528004545515346E-2</v>
      </c>
      <c r="V176" s="5">
        <f t="shared" si="403"/>
        <v>2.6302925769552139E-2</v>
      </c>
      <c r="W176" s="5">
        <f t="shared" si="404"/>
        <v>1.9257325662724669E-2</v>
      </c>
      <c r="X176" s="5">
        <f t="shared" si="405"/>
        <v>3.8825383406653612E-2</v>
      </c>
      <c r="Y176" s="5">
        <f t="shared" si="406"/>
        <v>3.9138622441003426E-2</v>
      </c>
      <c r="Z176" s="5">
        <f t="shared" si="407"/>
        <v>3.4688269920261555E-2</v>
      </c>
      <c r="AA176" s="5">
        <f t="shared" si="408"/>
        <v>5.7478690216285815E-2</v>
      </c>
      <c r="AB176" s="5">
        <f t="shared" si="409"/>
        <v>4.7621282879979979E-2</v>
      </c>
      <c r="AC176" s="5">
        <f t="shared" si="410"/>
        <v>5.4919690133907011E-3</v>
      </c>
      <c r="AD176" s="5">
        <f t="shared" si="411"/>
        <v>7.9773786549912854E-3</v>
      </c>
      <c r="AE176" s="5">
        <f t="shared" si="412"/>
        <v>1.6083478582885908E-2</v>
      </c>
      <c r="AF176" s="5">
        <f t="shared" si="413"/>
        <v>1.6213238365230406E-2</v>
      </c>
      <c r="AG176" s="5">
        <f t="shared" si="414"/>
        <v>1.0896030023732663E-2</v>
      </c>
      <c r="AH176" s="5">
        <f t="shared" si="415"/>
        <v>1.7484065583085375E-2</v>
      </c>
      <c r="AI176" s="5">
        <f t="shared" si="416"/>
        <v>2.8971211065916758E-2</v>
      </c>
      <c r="AJ176" s="5">
        <f t="shared" si="417"/>
        <v>2.4002743144531918E-2</v>
      </c>
      <c r="AK176" s="5">
        <f t="shared" si="418"/>
        <v>1.3257567478545739E-2</v>
      </c>
      <c r="AL176" s="5">
        <f t="shared" si="419"/>
        <v>7.3389186059800797E-4</v>
      </c>
      <c r="AM176" s="5">
        <f t="shared" si="420"/>
        <v>2.6437137251427247E-3</v>
      </c>
      <c r="AN176" s="5">
        <f t="shared" si="421"/>
        <v>5.3300858485651236E-3</v>
      </c>
      <c r="AO176" s="5">
        <f t="shared" si="422"/>
        <v>5.3730884102325517E-3</v>
      </c>
      <c r="AP176" s="5">
        <f t="shared" si="423"/>
        <v>3.6109586079740518E-3</v>
      </c>
      <c r="AQ176" s="5">
        <f t="shared" si="424"/>
        <v>1.8200457176086502E-3</v>
      </c>
      <c r="AR176" s="5">
        <f t="shared" si="425"/>
        <v>7.0500500605266431E-3</v>
      </c>
      <c r="AS176" s="5">
        <f t="shared" si="426"/>
        <v>1.1681979077360181E-2</v>
      </c>
      <c r="AT176" s="5">
        <f t="shared" si="427"/>
        <v>9.6785578820192657E-3</v>
      </c>
      <c r="AU176" s="5">
        <f t="shared" si="428"/>
        <v>5.3458112451248083E-3</v>
      </c>
      <c r="AV176" s="5">
        <f t="shared" si="429"/>
        <v>2.2145110524364069E-3</v>
      </c>
      <c r="AW176" s="5">
        <f t="shared" si="430"/>
        <v>6.8104149205409974E-5</v>
      </c>
      <c r="AX176" s="5">
        <f t="shared" si="431"/>
        <v>7.301084899752761E-4</v>
      </c>
      <c r="AY176" s="5">
        <f t="shared" si="432"/>
        <v>1.4719978541263502E-3</v>
      </c>
      <c r="AZ176" s="5">
        <f t="shared" si="433"/>
        <v>1.4838737751330317E-3</v>
      </c>
      <c r="BA176" s="5">
        <f t="shared" si="434"/>
        <v>9.972303398654975E-4</v>
      </c>
      <c r="BB176" s="5">
        <f t="shared" si="435"/>
        <v>5.0263794371210922E-4</v>
      </c>
      <c r="BC176" s="5">
        <f t="shared" si="436"/>
        <v>2.0267726911976083E-4</v>
      </c>
      <c r="BD176" s="5">
        <f t="shared" si="437"/>
        <v>2.3689763697378693E-3</v>
      </c>
      <c r="BE176" s="5">
        <f t="shared" si="438"/>
        <v>3.9254093443942401E-3</v>
      </c>
      <c r="BF176" s="5">
        <f t="shared" si="439"/>
        <v>3.2522144834147577E-3</v>
      </c>
      <c r="BG176" s="5">
        <f t="shared" si="440"/>
        <v>1.7963135592023911E-3</v>
      </c>
      <c r="BH176" s="5">
        <f t="shared" si="441"/>
        <v>7.4412583012967983E-4</v>
      </c>
      <c r="BI176" s="5">
        <f t="shared" si="442"/>
        <v>2.4660427383827214E-4</v>
      </c>
      <c r="BJ176" s="8">
        <f t="shared" si="443"/>
        <v>0.31979849044495712</v>
      </c>
      <c r="BK176" s="8">
        <f t="shared" si="444"/>
        <v>0.21510105252185829</v>
      </c>
      <c r="BL176" s="8">
        <f t="shared" si="445"/>
        <v>0.42546696427679165</v>
      </c>
      <c r="BM176" s="8">
        <f t="shared" si="446"/>
        <v>0.70364449973233589</v>
      </c>
      <c r="BN176" s="8">
        <f t="shared" si="447"/>
        <v>0.29000638372661119</v>
      </c>
    </row>
    <row r="177" spans="1:66" x14ac:dyDescent="0.25">
      <c r="A177" t="s">
        <v>69</v>
      </c>
      <c r="B177" t="s">
        <v>359</v>
      </c>
      <c r="C177" t="s">
        <v>324</v>
      </c>
      <c r="D177" s="16"/>
      <c r="E177">
        <f>VLOOKUP(A177,home!$A$2:$E$405,3,FALSE)</f>
        <v>1.3526</v>
      </c>
      <c r="F177">
        <f>VLOOKUP(B177,home!$B$2:$E$405,3,FALSE)</f>
        <v>1.3546</v>
      </c>
      <c r="G177">
        <f>VLOOKUP(C177,away!$B$2:$E$405,4,FALSE)</f>
        <v>0.70040000000000002</v>
      </c>
      <c r="H177">
        <f>VLOOKUP(A177,away!$A$2:$E$405,3,FALSE)</f>
        <v>1.3421000000000001</v>
      </c>
      <c r="I177">
        <f>VLOOKUP(C177,away!$B$2:$E$405,3,FALSE)</f>
        <v>1.2157</v>
      </c>
      <c r="J177">
        <f>VLOOKUP(B177,home!$B$2:$E$405,4,FALSE)</f>
        <v>0.82330000000000003</v>
      </c>
      <c r="K177" s="3">
        <f t="shared" si="392"/>
        <v>1.2832952647840001</v>
      </c>
      <c r="L177" s="3">
        <f t="shared" si="393"/>
        <v>1.3432888456010001</v>
      </c>
      <c r="M177" s="5">
        <f t="shared" si="394"/>
        <v>7.2325095305242171E-2</v>
      </c>
      <c r="N177" s="5">
        <f t="shared" si="395"/>
        <v>9.2814452330268804E-2</v>
      </c>
      <c r="O177" s="5">
        <f t="shared" si="396"/>
        <v>9.7153493780561082E-2</v>
      </c>
      <c r="P177" s="5">
        <f t="shared" si="397"/>
        <v>0.12467661852581585</v>
      </c>
      <c r="Q177" s="5">
        <f t="shared" si="398"/>
        <v>5.9554173589477157E-2</v>
      </c>
      <c r="R177" s="5">
        <f t="shared" si="399"/>
        <v>6.5252602253296932E-2</v>
      </c>
      <c r="S177" s="5">
        <f t="shared" si="400"/>
        <v>5.3730517538305801E-2</v>
      </c>
      <c r="T177" s="5">
        <f t="shared" si="401"/>
        <v>7.9998457091730341E-2</v>
      </c>
      <c r="U177" s="5">
        <f t="shared" si="402"/>
        <v>8.3738355486489738E-2</v>
      </c>
      <c r="V177" s="5">
        <f t="shared" si="403"/>
        <v>1.0291401330257004E-2</v>
      </c>
      <c r="W177" s="5">
        <f t="shared" si="404"/>
        <v>2.5475196321833465E-2</v>
      </c>
      <c r="X177" s="5">
        <f t="shared" si="405"/>
        <v>3.422054705861452E-2</v>
      </c>
      <c r="Y177" s="5">
        <f t="shared" si="406"/>
        <v>2.2984039577100504E-2</v>
      </c>
      <c r="Z177" s="5">
        <f t="shared" si="407"/>
        <v>2.92176975844308E-2</v>
      </c>
      <c r="AA177" s="5">
        <f t="shared" si="408"/>
        <v>3.7494932957990966E-2</v>
      </c>
      <c r="AB177" s="5">
        <f t="shared" si="409"/>
        <v>2.4058534959191684E-2</v>
      </c>
      <c r="AC177" s="5">
        <f t="shared" si="410"/>
        <v>1.1087931446316461E-3</v>
      </c>
      <c r="AD177" s="5">
        <f t="shared" si="411"/>
        <v>8.1730497023129178E-3</v>
      </c>
      <c r="AE177" s="5">
        <f t="shared" si="412"/>
        <v>1.0978766499659518E-2</v>
      </c>
      <c r="AF177" s="5">
        <f t="shared" si="413"/>
        <v>7.3738272887252845E-3</v>
      </c>
      <c r="AG177" s="5">
        <f t="shared" si="414"/>
        <v>3.3017266487776445E-3</v>
      </c>
      <c r="AH177" s="5">
        <f t="shared" si="415"/>
        <v>9.8119518148273022E-3</v>
      </c>
      <c r="AI177" s="5">
        <f t="shared" si="416"/>
        <v>1.2591631302256656E-2</v>
      </c>
      <c r="AJ177" s="5">
        <f t="shared" si="417"/>
        <v>8.0793904130459816E-3</v>
      </c>
      <c r="AK177" s="5">
        <f t="shared" si="418"/>
        <v>3.4560811531343851E-3</v>
      </c>
      <c r="AL177" s="5">
        <f t="shared" si="419"/>
        <v>7.6455111097384004E-5</v>
      </c>
      <c r="AM177" s="5">
        <f t="shared" si="420"/>
        <v>2.0976871963644885E-3</v>
      </c>
      <c r="AN177" s="5">
        <f t="shared" si="421"/>
        <v>2.8177998124364525E-3</v>
      </c>
      <c r="AO177" s="5">
        <f t="shared" si="422"/>
        <v>1.8925595285912387E-3</v>
      </c>
      <c r="AP177" s="5">
        <f t="shared" si="423"/>
        <v>8.4741803479749882E-4</v>
      </c>
      <c r="AQ177" s="5">
        <f t="shared" si="424"/>
        <v>2.8458179842615034E-4</v>
      </c>
      <c r="AR177" s="5">
        <f t="shared" si="425"/>
        <v>2.6360570852864014E-3</v>
      </c>
      <c r="AS177" s="5">
        <f t="shared" si="426"/>
        <v>3.3828395752483523E-3</v>
      </c>
      <c r="AT177" s="5">
        <f t="shared" si="427"/>
        <v>2.1705910042200652E-3</v>
      </c>
      <c r="AU177" s="5">
        <f t="shared" si="428"/>
        <v>9.2850305249945239E-4</v>
      </c>
      <c r="AV177" s="5">
        <f t="shared" si="429"/>
        <v>2.9788589265250938E-4</v>
      </c>
      <c r="AW177" s="5">
        <f t="shared" si="430"/>
        <v>3.6610024809998054E-6</v>
      </c>
      <c r="AX177" s="5">
        <f t="shared" si="431"/>
        <v>4.4865867434876205E-4</v>
      </c>
      <c r="AY177" s="5">
        <f t="shared" si="432"/>
        <v>6.026781927348237E-4</v>
      </c>
      <c r="AZ177" s="5">
        <f t="shared" si="433"/>
        <v>4.0478544689382919E-4</v>
      </c>
      <c r="BA177" s="5">
        <f t="shared" si="434"/>
        <v>1.8124792522469882E-4</v>
      </c>
      <c r="BB177" s="5">
        <f t="shared" si="435"/>
        <v>6.0867079060665572E-5</v>
      </c>
      <c r="BC177" s="5">
        <f t="shared" si="436"/>
        <v>1.6352413673301253E-5</v>
      </c>
      <c r="BD177" s="5">
        <f t="shared" si="437"/>
        <v>5.9016434650545064E-4</v>
      </c>
      <c r="BE177" s="5">
        <f t="shared" si="438"/>
        <v>7.573551113147888E-4</v>
      </c>
      <c r="BF177" s="5">
        <f t="shared" si="439"/>
        <v>4.8595511405511403E-4</v>
      </c>
      <c r="BG177" s="5">
        <f t="shared" si="440"/>
        <v>2.0787463225483218E-4</v>
      </c>
      <c r="BH177" s="5">
        <f t="shared" si="441"/>
        <v>6.6691132810335404E-5</v>
      </c>
      <c r="BI177" s="5">
        <f t="shared" si="442"/>
        <v>1.7116882987716849E-5</v>
      </c>
      <c r="BJ177" s="8">
        <f t="shared" si="443"/>
        <v>0.35452887221105212</v>
      </c>
      <c r="BK177" s="8">
        <f t="shared" si="444"/>
        <v>0.26281155914808474</v>
      </c>
      <c r="BL177" s="8">
        <f t="shared" si="445"/>
        <v>0.35317800795062987</v>
      </c>
      <c r="BM177" s="8">
        <f t="shared" si="446"/>
        <v>0.48736068391928167</v>
      </c>
      <c r="BN177" s="8">
        <f t="shared" si="447"/>
        <v>0.51177643578466203</v>
      </c>
    </row>
    <row r="178" spans="1:66" x14ac:dyDescent="0.25">
      <c r="A178" t="s">
        <v>21</v>
      </c>
      <c r="B178" t="s">
        <v>397</v>
      </c>
      <c r="C178" t="s">
        <v>23</v>
      </c>
      <c r="D178" s="16"/>
      <c r="E178">
        <f>VLOOKUP(A178,home!$A$2:$E$405,3,FALSE)</f>
        <v>1.3974</v>
      </c>
      <c r="F178">
        <f>VLOOKUP(B178,home!$B$2:$E$405,3,FALSE)</f>
        <v>1.1676</v>
      </c>
      <c r="G178">
        <f>VLOOKUP(C178,away!$B$2:$E$405,4,FALSE)</f>
        <v>0.79090000000000005</v>
      </c>
      <c r="H178">
        <f>VLOOKUP(A178,away!$A$2:$E$405,3,FALSE)</f>
        <v>1.3632</v>
      </c>
      <c r="I178">
        <f>VLOOKUP(C178,away!$B$2:$E$405,3,FALSE)</f>
        <v>1.2741</v>
      </c>
      <c r="J178">
        <f>VLOOKUP(B178,home!$B$2:$E$405,4,FALSE)</f>
        <v>1.1196999999999999</v>
      </c>
      <c r="K178" s="3">
        <f t="shared" si="392"/>
        <v>1.290435793416</v>
      </c>
      <c r="L178" s="3">
        <f t="shared" si="393"/>
        <v>1.9447544384639999</v>
      </c>
      <c r="M178" s="5">
        <f t="shared" si="394"/>
        <v>3.93527180864649E-2</v>
      </c>
      <c r="N178" s="5">
        <f t="shared" si="395"/>
        <v>5.0782155986983511E-2</v>
      </c>
      <c r="O178" s="5">
        <f t="shared" si="396"/>
        <v>7.6531373164275149E-2</v>
      </c>
      <c r="P178" s="5">
        <f t="shared" si="397"/>
        <v>9.8758823250457373E-2</v>
      </c>
      <c r="Q178" s="5">
        <f t="shared" si="398"/>
        <v>3.2765555876219071E-2</v>
      </c>
      <c r="R178" s="5">
        <f t="shared" si="399"/>
        <v>7.4417363821484395E-2</v>
      </c>
      <c r="S178" s="5">
        <f t="shared" si="400"/>
        <v>6.1960810104560893E-2</v>
      </c>
      <c r="T178" s="5">
        <f t="shared" si="401"/>
        <v>6.3720960219017242E-2</v>
      </c>
      <c r="U178" s="5">
        <f t="shared" si="402"/>
        <v>9.6030829926904343E-2</v>
      </c>
      <c r="V178" s="5">
        <f t="shared" si="403"/>
        <v>1.7277295052760086E-2</v>
      </c>
      <c r="W178" s="5">
        <f t="shared" si="404"/>
        <v>1.4093948697948345E-2</v>
      </c>
      <c r="X178" s="5">
        <f t="shared" si="405"/>
        <v>2.7409269285818959E-2</v>
      </c>
      <c r="Y178" s="5">
        <f t="shared" si="406"/>
        <v>2.665214904932571E-2</v>
      </c>
      <c r="Z178" s="5">
        <f t="shared" si="407"/>
        <v>4.8241166196874026E-2</v>
      </c>
      <c r="AA178" s="5">
        <f t="shared" si="408"/>
        <v>6.2252127576576256E-2</v>
      </c>
      <c r="AB178" s="5">
        <f t="shared" si="409"/>
        <v>4.0166186820556622E-2</v>
      </c>
      <c r="AC178" s="5">
        <f t="shared" si="410"/>
        <v>2.7099229280245067E-3</v>
      </c>
      <c r="AD178" s="5">
        <f t="shared" si="411"/>
        <v>4.5468339676003446E-3</v>
      </c>
      <c r="AE178" s="5">
        <f t="shared" si="412"/>
        <v>8.8424755394496488E-3</v>
      </c>
      <c r="AF178" s="5">
        <f t="shared" si="413"/>
        <v>8.5982217761770303E-3</v>
      </c>
      <c r="AG178" s="5">
        <f t="shared" si="414"/>
        <v>5.5738099873727E-3</v>
      </c>
      <c r="AH178" s="5">
        <f t="shared" si="415"/>
        <v>2.3454305519512556E-2</v>
      </c>
      <c r="AI178" s="5">
        <f t="shared" si="416"/>
        <v>3.0266275352093454E-2</v>
      </c>
      <c r="AJ178" s="5">
        <f t="shared" si="417"/>
        <v>1.9528342523862922E-2</v>
      </c>
      <c r="AK178" s="5">
        <f t="shared" si="418"/>
        <v>8.4000240596268198E-3</v>
      </c>
      <c r="AL178" s="5">
        <f t="shared" si="419"/>
        <v>2.7203081513516426E-4</v>
      </c>
      <c r="AM178" s="5">
        <f t="shared" si="420"/>
        <v>1.1734794597022342E-3</v>
      </c>
      <c r="AN178" s="5">
        <f t="shared" si="421"/>
        <v>2.2821293877022565E-3</v>
      </c>
      <c r="AO178" s="5">
        <f t="shared" si="422"/>
        <v>2.2190906279415472E-3</v>
      </c>
      <c r="AP178" s="5">
        <f t="shared" si="423"/>
        <v>1.4385287826810633E-3</v>
      </c>
      <c r="AQ178" s="5">
        <f t="shared" si="424"/>
        <v>6.9939630874430293E-4</v>
      </c>
      <c r="AR178" s="5">
        <f t="shared" si="425"/>
        <v>9.1225729520325472E-3</v>
      </c>
      <c r="AS178" s="5">
        <f t="shared" si="426"/>
        <v>1.1772094665351462E-2</v>
      </c>
      <c r="AT178" s="5">
        <f t="shared" si="427"/>
        <v>7.5955661598255389E-3</v>
      </c>
      <c r="AU178" s="5">
        <f t="shared" si="428"/>
        <v>3.2671968146327293E-3</v>
      </c>
      <c r="AV178" s="5">
        <f t="shared" si="429"/>
        <v>1.0540269284342037E-3</v>
      </c>
      <c r="AW178" s="5">
        <f t="shared" si="430"/>
        <v>1.8963424818856177E-5</v>
      </c>
      <c r="AX178" s="5">
        <f t="shared" si="431"/>
        <v>2.5238331627303821E-4</v>
      </c>
      <c r="AY178" s="5">
        <f t="shared" si="432"/>
        <v>4.908235745162546E-4</v>
      </c>
      <c r="AZ178" s="5">
        <f t="shared" si="433"/>
        <v>4.7726566252162604E-4</v>
      </c>
      <c r="BA178" s="5">
        <f t="shared" si="434"/>
        <v>3.0938817183846464E-4</v>
      </c>
      <c r="BB178" s="5">
        <f t="shared" si="435"/>
        <v>1.5042100509777916E-4</v>
      </c>
      <c r="BC178" s="5">
        <f t="shared" si="436"/>
        <v>5.8506383460424402E-5</v>
      </c>
      <c r="BD178" s="5">
        <f t="shared" si="437"/>
        <v>2.9568607064461541E-3</v>
      </c>
      <c r="BE178" s="5">
        <f t="shared" si="438"/>
        <v>3.8156388917434374E-3</v>
      </c>
      <c r="BF178" s="5">
        <f t="shared" si="439"/>
        <v>2.4619185003279449E-3</v>
      </c>
      <c r="BG178" s="5">
        <f t="shared" si="440"/>
        <v>1.0589825844320735E-3</v>
      </c>
      <c r="BH178" s="5">
        <f t="shared" si="441"/>
        <v>3.4163725788883225E-4</v>
      </c>
      <c r="BI178" s="5">
        <f t="shared" si="442"/>
        <v>8.8172189188848394E-5</v>
      </c>
      <c r="BJ178" s="8">
        <f t="shared" si="443"/>
        <v>0.25253679306639154</v>
      </c>
      <c r="BK178" s="8">
        <f t="shared" si="444"/>
        <v>0.22082242381191916</v>
      </c>
      <c r="BL178" s="8">
        <f t="shared" si="445"/>
        <v>0.47458149641519626</v>
      </c>
      <c r="BM178" s="8">
        <f t="shared" si="446"/>
        <v>0.62310202915479918</v>
      </c>
      <c r="BN178" s="8">
        <f t="shared" si="447"/>
        <v>0.37260799018588436</v>
      </c>
    </row>
    <row r="179" spans="1:66" x14ac:dyDescent="0.25">
      <c r="A179" t="s">
        <v>196</v>
      </c>
      <c r="B179" t="s">
        <v>511</v>
      </c>
      <c r="C179" t="s">
        <v>305</v>
      </c>
      <c r="D179" s="16"/>
      <c r="E179">
        <f>VLOOKUP(A179,home!$A$2:$E$405,3,FALSE)</f>
        <v>1.6077999999999999</v>
      </c>
      <c r="F179" t="e">
        <f>VLOOKUP(B179,home!$B$2:$E$405,3,FALSE)</f>
        <v>#N/A</v>
      </c>
      <c r="G179">
        <f>VLOOKUP(C179,away!$B$2:$E$405,4,FALSE)</f>
        <v>1.1342000000000001</v>
      </c>
      <c r="H179">
        <f>VLOOKUP(A179,away!$A$2:$E$405,3,FALSE)</f>
        <v>1.3987000000000001</v>
      </c>
      <c r="I179">
        <f>VLOOKUP(C179,away!$B$2:$E$405,3,FALSE)</f>
        <v>0.88319999999999999</v>
      </c>
      <c r="J179" t="e">
        <f>VLOOKUP(B179,home!$B$2:$E$405,4,FALSE)</f>
        <v>#N/A</v>
      </c>
      <c r="K179" s="3" t="e">
        <f t="shared" si="392"/>
        <v>#N/A</v>
      </c>
      <c r="L179" s="3" t="e">
        <f t="shared" si="393"/>
        <v>#N/A</v>
      </c>
      <c r="M179" s="5" t="e">
        <f t="shared" si="394"/>
        <v>#N/A</v>
      </c>
      <c r="N179" s="5" t="e">
        <f t="shared" si="395"/>
        <v>#N/A</v>
      </c>
      <c r="O179" s="5" t="e">
        <f t="shared" si="396"/>
        <v>#N/A</v>
      </c>
      <c r="P179" s="5" t="e">
        <f t="shared" si="397"/>
        <v>#N/A</v>
      </c>
      <c r="Q179" s="5" t="e">
        <f t="shared" si="398"/>
        <v>#N/A</v>
      </c>
      <c r="R179" s="5" t="e">
        <f t="shared" si="399"/>
        <v>#N/A</v>
      </c>
      <c r="S179" s="5" t="e">
        <f t="shared" si="400"/>
        <v>#N/A</v>
      </c>
      <c r="T179" s="5" t="e">
        <f t="shared" si="401"/>
        <v>#N/A</v>
      </c>
      <c r="U179" s="5" t="e">
        <f t="shared" si="402"/>
        <v>#N/A</v>
      </c>
      <c r="V179" s="5" t="e">
        <f t="shared" si="403"/>
        <v>#N/A</v>
      </c>
      <c r="W179" s="5" t="e">
        <f t="shared" si="404"/>
        <v>#N/A</v>
      </c>
      <c r="X179" s="5" t="e">
        <f t="shared" si="405"/>
        <v>#N/A</v>
      </c>
      <c r="Y179" s="5" t="e">
        <f t="shared" si="406"/>
        <v>#N/A</v>
      </c>
      <c r="Z179" s="5" t="e">
        <f t="shared" si="407"/>
        <v>#N/A</v>
      </c>
      <c r="AA179" s="5" t="e">
        <f t="shared" si="408"/>
        <v>#N/A</v>
      </c>
      <c r="AB179" s="5" t="e">
        <f t="shared" si="409"/>
        <v>#N/A</v>
      </c>
      <c r="AC179" s="5" t="e">
        <f t="shared" si="410"/>
        <v>#N/A</v>
      </c>
      <c r="AD179" s="5" t="e">
        <f t="shared" si="411"/>
        <v>#N/A</v>
      </c>
      <c r="AE179" s="5" t="e">
        <f t="shared" si="412"/>
        <v>#N/A</v>
      </c>
      <c r="AF179" s="5" t="e">
        <f t="shared" si="413"/>
        <v>#N/A</v>
      </c>
      <c r="AG179" s="5" t="e">
        <f t="shared" si="414"/>
        <v>#N/A</v>
      </c>
      <c r="AH179" s="5" t="e">
        <f t="shared" si="415"/>
        <v>#N/A</v>
      </c>
      <c r="AI179" s="5" t="e">
        <f t="shared" si="416"/>
        <v>#N/A</v>
      </c>
      <c r="AJ179" s="5" t="e">
        <f t="shared" si="417"/>
        <v>#N/A</v>
      </c>
      <c r="AK179" s="5" t="e">
        <f t="shared" si="418"/>
        <v>#N/A</v>
      </c>
      <c r="AL179" s="5" t="e">
        <f t="shared" si="419"/>
        <v>#N/A</v>
      </c>
      <c r="AM179" s="5" t="e">
        <f t="shared" si="420"/>
        <v>#N/A</v>
      </c>
      <c r="AN179" s="5" t="e">
        <f t="shared" si="421"/>
        <v>#N/A</v>
      </c>
      <c r="AO179" s="5" t="e">
        <f t="shared" si="422"/>
        <v>#N/A</v>
      </c>
      <c r="AP179" s="5" t="e">
        <f t="shared" si="423"/>
        <v>#N/A</v>
      </c>
      <c r="AQ179" s="5" t="e">
        <f t="shared" si="424"/>
        <v>#N/A</v>
      </c>
      <c r="AR179" s="5" t="e">
        <f t="shared" si="425"/>
        <v>#N/A</v>
      </c>
      <c r="AS179" s="5" t="e">
        <f t="shared" si="426"/>
        <v>#N/A</v>
      </c>
      <c r="AT179" s="5" t="e">
        <f t="shared" si="427"/>
        <v>#N/A</v>
      </c>
      <c r="AU179" s="5" t="e">
        <f t="shared" si="428"/>
        <v>#N/A</v>
      </c>
      <c r="AV179" s="5" t="e">
        <f t="shared" si="429"/>
        <v>#N/A</v>
      </c>
      <c r="AW179" s="5" t="e">
        <f t="shared" si="430"/>
        <v>#N/A</v>
      </c>
      <c r="AX179" s="5" t="e">
        <f t="shared" si="431"/>
        <v>#N/A</v>
      </c>
      <c r="AY179" s="5" t="e">
        <f t="shared" si="432"/>
        <v>#N/A</v>
      </c>
      <c r="AZ179" s="5" t="e">
        <f t="shared" si="433"/>
        <v>#N/A</v>
      </c>
      <c r="BA179" s="5" t="e">
        <f t="shared" si="434"/>
        <v>#N/A</v>
      </c>
      <c r="BB179" s="5" t="e">
        <f t="shared" si="435"/>
        <v>#N/A</v>
      </c>
      <c r="BC179" s="5" t="e">
        <f t="shared" si="436"/>
        <v>#N/A</v>
      </c>
      <c r="BD179" s="5" t="e">
        <f t="shared" si="437"/>
        <v>#N/A</v>
      </c>
      <c r="BE179" s="5" t="e">
        <f t="shared" si="438"/>
        <v>#N/A</v>
      </c>
      <c r="BF179" s="5" t="e">
        <f t="shared" si="439"/>
        <v>#N/A</v>
      </c>
      <c r="BG179" s="5" t="e">
        <f t="shared" si="440"/>
        <v>#N/A</v>
      </c>
      <c r="BH179" s="5" t="e">
        <f t="shared" si="441"/>
        <v>#N/A</v>
      </c>
      <c r="BI179" s="5" t="e">
        <f t="shared" si="442"/>
        <v>#N/A</v>
      </c>
      <c r="BJ179" s="8" t="e">
        <f t="shared" si="443"/>
        <v>#N/A</v>
      </c>
      <c r="BK179" s="8" t="e">
        <f t="shared" si="444"/>
        <v>#N/A</v>
      </c>
      <c r="BL179" s="8" t="e">
        <f t="shared" si="445"/>
        <v>#N/A</v>
      </c>
      <c r="BM179" s="8" t="e">
        <f t="shared" si="446"/>
        <v>#N/A</v>
      </c>
      <c r="BN179" s="8" t="e">
        <f t="shared" si="447"/>
        <v>#N/A</v>
      </c>
    </row>
    <row r="180" spans="1:66" x14ac:dyDescent="0.25">
      <c r="A180" t="s">
        <v>32</v>
      </c>
      <c r="B180" t="s">
        <v>510</v>
      </c>
      <c r="C180" t="s">
        <v>209</v>
      </c>
      <c r="D180" s="16"/>
      <c r="E180">
        <f>VLOOKUP(A180,home!$A$2:$E$405,3,FALSE)</f>
        <v>1.268</v>
      </c>
      <c r="F180" t="e">
        <f>VLOOKUP(B180,home!$B$2:$E$405,3,FALSE)</f>
        <v>#N/A</v>
      </c>
      <c r="G180">
        <f>VLOOKUP(C180,away!$B$2:$E$405,4,FALSE)</f>
        <v>0.78859999999999997</v>
      </c>
      <c r="H180">
        <f>VLOOKUP(A180,away!$A$2:$E$405,3,FALSE)</f>
        <v>1.1471</v>
      </c>
      <c r="I180">
        <f>VLOOKUP(C180,away!$B$2:$E$405,3,FALSE)</f>
        <v>0.82050000000000001</v>
      </c>
      <c r="J180" t="e">
        <f>VLOOKUP(B180,home!$B$2:$E$405,4,FALSE)</f>
        <v>#N/A</v>
      </c>
      <c r="K180" s="3" t="e">
        <f t="shared" si="392"/>
        <v>#N/A</v>
      </c>
      <c r="L180" s="3" t="e">
        <f t="shared" si="393"/>
        <v>#N/A</v>
      </c>
      <c r="M180" s="5" t="e">
        <f t="shared" si="394"/>
        <v>#N/A</v>
      </c>
      <c r="N180" s="5" t="e">
        <f t="shared" si="395"/>
        <v>#N/A</v>
      </c>
      <c r="O180" s="5" t="e">
        <f t="shared" si="396"/>
        <v>#N/A</v>
      </c>
      <c r="P180" s="5" t="e">
        <f t="shared" si="397"/>
        <v>#N/A</v>
      </c>
      <c r="Q180" s="5" t="e">
        <f t="shared" si="398"/>
        <v>#N/A</v>
      </c>
      <c r="R180" s="5" t="e">
        <f t="shared" si="399"/>
        <v>#N/A</v>
      </c>
      <c r="S180" s="5" t="e">
        <f t="shared" si="400"/>
        <v>#N/A</v>
      </c>
      <c r="T180" s="5" t="e">
        <f t="shared" si="401"/>
        <v>#N/A</v>
      </c>
      <c r="U180" s="5" t="e">
        <f t="shared" si="402"/>
        <v>#N/A</v>
      </c>
      <c r="V180" s="5" t="e">
        <f t="shared" si="403"/>
        <v>#N/A</v>
      </c>
      <c r="W180" s="5" t="e">
        <f t="shared" si="404"/>
        <v>#N/A</v>
      </c>
      <c r="X180" s="5" t="e">
        <f t="shared" si="405"/>
        <v>#N/A</v>
      </c>
      <c r="Y180" s="5" t="e">
        <f t="shared" si="406"/>
        <v>#N/A</v>
      </c>
      <c r="Z180" s="5" t="e">
        <f t="shared" si="407"/>
        <v>#N/A</v>
      </c>
      <c r="AA180" s="5" t="e">
        <f t="shared" si="408"/>
        <v>#N/A</v>
      </c>
      <c r="AB180" s="5" t="e">
        <f t="shared" si="409"/>
        <v>#N/A</v>
      </c>
      <c r="AC180" s="5" t="e">
        <f t="shared" si="410"/>
        <v>#N/A</v>
      </c>
      <c r="AD180" s="5" t="e">
        <f t="shared" si="411"/>
        <v>#N/A</v>
      </c>
      <c r="AE180" s="5" t="e">
        <f t="shared" si="412"/>
        <v>#N/A</v>
      </c>
      <c r="AF180" s="5" t="e">
        <f t="shared" si="413"/>
        <v>#N/A</v>
      </c>
      <c r="AG180" s="5" t="e">
        <f t="shared" si="414"/>
        <v>#N/A</v>
      </c>
      <c r="AH180" s="5" t="e">
        <f t="shared" si="415"/>
        <v>#N/A</v>
      </c>
      <c r="AI180" s="5" t="e">
        <f t="shared" si="416"/>
        <v>#N/A</v>
      </c>
      <c r="AJ180" s="5" t="e">
        <f t="shared" si="417"/>
        <v>#N/A</v>
      </c>
      <c r="AK180" s="5" t="e">
        <f t="shared" si="418"/>
        <v>#N/A</v>
      </c>
      <c r="AL180" s="5" t="e">
        <f t="shared" si="419"/>
        <v>#N/A</v>
      </c>
      <c r="AM180" s="5" t="e">
        <f t="shared" si="420"/>
        <v>#N/A</v>
      </c>
      <c r="AN180" s="5" t="e">
        <f t="shared" si="421"/>
        <v>#N/A</v>
      </c>
      <c r="AO180" s="5" t="e">
        <f t="shared" si="422"/>
        <v>#N/A</v>
      </c>
      <c r="AP180" s="5" t="e">
        <f t="shared" si="423"/>
        <v>#N/A</v>
      </c>
      <c r="AQ180" s="5" t="e">
        <f t="shared" si="424"/>
        <v>#N/A</v>
      </c>
      <c r="AR180" s="5" t="e">
        <f t="shared" si="425"/>
        <v>#N/A</v>
      </c>
      <c r="AS180" s="5" t="e">
        <f t="shared" si="426"/>
        <v>#N/A</v>
      </c>
      <c r="AT180" s="5" t="e">
        <f t="shared" si="427"/>
        <v>#N/A</v>
      </c>
      <c r="AU180" s="5" t="e">
        <f t="shared" si="428"/>
        <v>#N/A</v>
      </c>
      <c r="AV180" s="5" t="e">
        <f t="shared" si="429"/>
        <v>#N/A</v>
      </c>
      <c r="AW180" s="5" t="e">
        <f t="shared" si="430"/>
        <v>#N/A</v>
      </c>
      <c r="AX180" s="5" t="e">
        <f t="shared" si="431"/>
        <v>#N/A</v>
      </c>
      <c r="AY180" s="5" t="e">
        <f t="shared" si="432"/>
        <v>#N/A</v>
      </c>
      <c r="AZ180" s="5" t="e">
        <f t="shared" si="433"/>
        <v>#N/A</v>
      </c>
      <c r="BA180" s="5" t="e">
        <f t="shared" si="434"/>
        <v>#N/A</v>
      </c>
      <c r="BB180" s="5" t="e">
        <f t="shared" si="435"/>
        <v>#N/A</v>
      </c>
      <c r="BC180" s="5" t="e">
        <f t="shared" si="436"/>
        <v>#N/A</v>
      </c>
      <c r="BD180" s="5" t="e">
        <f t="shared" si="437"/>
        <v>#N/A</v>
      </c>
      <c r="BE180" s="5" t="e">
        <f t="shared" si="438"/>
        <v>#N/A</v>
      </c>
      <c r="BF180" s="5" t="e">
        <f t="shared" si="439"/>
        <v>#N/A</v>
      </c>
      <c r="BG180" s="5" t="e">
        <f t="shared" si="440"/>
        <v>#N/A</v>
      </c>
      <c r="BH180" s="5" t="e">
        <f t="shared" si="441"/>
        <v>#N/A</v>
      </c>
      <c r="BI180" s="5" t="e">
        <f t="shared" si="442"/>
        <v>#N/A</v>
      </c>
      <c r="BJ180" s="8" t="e">
        <f t="shared" si="443"/>
        <v>#N/A</v>
      </c>
      <c r="BK180" s="8" t="e">
        <f t="shared" si="444"/>
        <v>#N/A</v>
      </c>
      <c r="BL180" s="8" t="e">
        <f t="shared" si="445"/>
        <v>#N/A</v>
      </c>
      <c r="BM180" s="8" t="e">
        <f t="shared" si="446"/>
        <v>#N/A</v>
      </c>
      <c r="BN180" s="8" t="e">
        <f t="shared" si="447"/>
        <v>#N/A</v>
      </c>
    </row>
    <row r="181" spans="1:66" x14ac:dyDescent="0.25">
      <c r="A181" t="s">
        <v>344</v>
      </c>
      <c r="B181" t="s">
        <v>376</v>
      </c>
      <c r="C181" t="s">
        <v>421</v>
      </c>
      <c r="D181" s="16"/>
      <c r="E181">
        <f>VLOOKUP(A181,home!$A$2:$E$405,3,FALSE)</f>
        <v>1.3090999999999999</v>
      </c>
      <c r="F181">
        <f>VLOOKUP(B181,home!$B$2:$E$405,3,FALSE)</f>
        <v>1.25</v>
      </c>
      <c r="G181">
        <f>VLOOKUP(C181,away!$B$2:$E$405,4,FALSE)</f>
        <v>1.5278</v>
      </c>
      <c r="H181">
        <f>VLOOKUP(A181,away!$A$2:$E$405,3,FALSE)</f>
        <v>1.3545</v>
      </c>
      <c r="I181">
        <f>VLOOKUP(C181,away!$B$2:$E$405,3,FALSE)</f>
        <v>0.67120000000000002</v>
      </c>
      <c r="J181">
        <f>VLOOKUP(B181,home!$B$2:$E$405,4,FALSE)</f>
        <v>0.93959999999999999</v>
      </c>
      <c r="K181" s="3">
        <f t="shared" si="392"/>
        <v>2.5000537249999999</v>
      </c>
      <c r="L181" s="3">
        <f t="shared" si="393"/>
        <v>0.85422831984000003</v>
      </c>
      <c r="M181" s="5">
        <f t="shared" si="394"/>
        <v>3.4934442516529496E-2</v>
      </c>
      <c r="N181" s="5">
        <f t="shared" si="395"/>
        <v>8.7337983144247927E-2</v>
      </c>
      <c r="O181" s="5">
        <f t="shared" si="396"/>
        <v>2.9841990135442052E-2</v>
      </c>
      <c r="P181" s="5">
        <f t="shared" si="397"/>
        <v>7.4606578599525145E-2</v>
      </c>
      <c r="Q181" s="5">
        <f t="shared" si="398"/>
        <v>0.10917482504688213</v>
      </c>
      <c r="R181" s="5">
        <f t="shared" si="399"/>
        <v>1.2745936547040256E-2</v>
      </c>
      <c r="S181" s="5">
        <f t="shared" si="400"/>
        <v>3.9832763666498058E-2</v>
      </c>
      <c r="T181" s="5">
        <f t="shared" si="401"/>
        <v>9.3260227368624077E-2</v>
      </c>
      <c r="U181" s="5">
        <f t="shared" si="402"/>
        <v>3.1865526143041625E-2</v>
      </c>
      <c r="V181" s="5">
        <f t="shared" si="403"/>
        <v>9.4519461127948578E-3</v>
      </c>
      <c r="W181" s="5">
        <f t="shared" si="404"/>
        <v>9.0980976011560313E-2</v>
      </c>
      <c r="X181" s="5">
        <f t="shared" si="405"/>
        <v>7.7718526275758509E-2</v>
      </c>
      <c r="Y181" s="5">
        <f t="shared" si="406"/>
        <v>3.3194683060491038E-2</v>
      </c>
      <c r="Z181" s="5">
        <f t="shared" si="407"/>
        <v>3.6293133204551506E-3</v>
      </c>
      <c r="AA181" s="5">
        <f t="shared" si="408"/>
        <v>9.0734782859960162E-3</v>
      </c>
      <c r="AB181" s="5">
        <f t="shared" si="409"/>
        <v>1.1342091593805481E-2</v>
      </c>
      <c r="AC181" s="5">
        <f t="shared" si="410"/>
        <v>1.2616083687485603E-3</v>
      </c>
      <c r="AD181" s="5">
        <f t="shared" si="411"/>
        <v>5.6864331995459261E-2</v>
      </c>
      <c r="AE181" s="5">
        <f t="shared" si="412"/>
        <v>4.8575122779305119E-2</v>
      </c>
      <c r="AF181" s="5">
        <f t="shared" si="413"/>
        <v>2.074712275889376E-2</v>
      </c>
      <c r="AG181" s="5">
        <f t="shared" si="414"/>
        <v>5.9075932719480145E-3</v>
      </c>
      <c r="AH181" s="5">
        <f t="shared" si="415"/>
        <v>7.7506555497633368E-4</v>
      </c>
      <c r="AI181" s="5">
        <f t="shared" si="416"/>
        <v>1.9377055278377751E-3</v>
      </c>
      <c r="AJ181" s="5">
        <f t="shared" si="417"/>
        <v>2.422183961411961E-3</v>
      </c>
      <c r="AK181" s="5">
        <f t="shared" si="418"/>
        <v>2.0185300117877428E-3</v>
      </c>
      <c r="AL181" s="5">
        <f t="shared" si="419"/>
        <v>1.077724756939488E-4</v>
      </c>
      <c r="AM181" s="5">
        <f t="shared" si="420"/>
        <v>2.8432777004976914E-2</v>
      </c>
      <c r="AN181" s="5">
        <f t="shared" si="421"/>
        <v>2.4288083329346816E-2</v>
      </c>
      <c r="AO181" s="5">
        <f t="shared" si="422"/>
        <v>1.037378430728092E-2</v>
      </c>
      <c r="AP181" s="5">
        <f t="shared" si="423"/>
        <v>2.9538601130637138E-3</v>
      </c>
      <c r="AQ181" s="5">
        <f t="shared" si="424"/>
        <v>6.3081774035620211E-4</v>
      </c>
      <c r="AR181" s="5">
        <f t="shared" si="425"/>
        <v>1.3241658935865818E-4</v>
      </c>
      <c r="AS181" s="5">
        <f t="shared" si="426"/>
        <v>3.3104858747790868E-4</v>
      </c>
      <c r="AT181" s="5">
        <f t="shared" si="427"/>
        <v>4.1381962714006704E-4</v>
      </c>
      <c r="AU181" s="5">
        <f t="shared" si="428"/>
        <v>3.4485710010321186E-4</v>
      </c>
      <c r="AV181" s="5">
        <f t="shared" si="429"/>
        <v>2.1554031942643321E-4</v>
      </c>
      <c r="AW181" s="5">
        <f t="shared" si="430"/>
        <v>6.3933527261030546E-6</v>
      </c>
      <c r="AX181" s="5">
        <f t="shared" si="431"/>
        <v>1.1847245010564467E-2</v>
      </c>
      <c r="AY181" s="5">
        <f t="shared" si="432"/>
        <v>1.0120252200107307E-2</v>
      </c>
      <c r="AZ181" s="5">
        <f t="shared" si="433"/>
        <v>4.3225030166273637E-3</v>
      </c>
      <c r="BA181" s="5">
        <f t="shared" si="434"/>
        <v>1.2308014964656417E-3</v>
      </c>
      <c r="BB181" s="5">
        <f t="shared" si="435"/>
        <v>2.628463735956007E-4</v>
      </c>
      <c r="BC181" s="5">
        <f t="shared" si="436"/>
        <v>4.4906163218521401E-5</v>
      </c>
      <c r="BD181" s="5">
        <f t="shared" si="437"/>
        <v>1.8852333441131624E-5</v>
      </c>
      <c r="BE181" s="5">
        <f t="shared" si="438"/>
        <v>4.7131846444443182E-5</v>
      </c>
      <c r="BF181" s="5">
        <f t="shared" si="439"/>
        <v>5.8916074134779095E-5</v>
      </c>
      <c r="BG181" s="5">
        <f t="shared" si="440"/>
        <v>4.9097783534343541E-5</v>
      </c>
      <c r="BH181" s="5">
        <f t="shared" si="441"/>
        <v>3.0686774153569812E-5</v>
      </c>
      <c r="BI181" s="5">
        <f t="shared" si="442"/>
        <v>1.5343716806173183E-5</v>
      </c>
      <c r="BJ181" s="8">
        <f t="shared" si="443"/>
        <v>0.7182692684687737</v>
      </c>
      <c r="BK181" s="8">
        <f t="shared" si="444"/>
        <v>0.17031536393989738</v>
      </c>
      <c r="BL181" s="8">
        <f t="shared" si="445"/>
        <v>0.10368021851335996</v>
      </c>
      <c r="BM181" s="8">
        <f t="shared" si="446"/>
        <v>0.6371385494054379</v>
      </c>
      <c r="BN181" s="8">
        <f t="shared" si="447"/>
        <v>0.34864175598966701</v>
      </c>
    </row>
    <row r="182" spans="1:66" x14ac:dyDescent="0.25">
      <c r="A182" t="s">
        <v>340</v>
      </c>
      <c r="B182" t="s">
        <v>428</v>
      </c>
      <c r="C182" t="s">
        <v>385</v>
      </c>
      <c r="D182" s="16"/>
      <c r="E182">
        <f>VLOOKUP(A182,home!$A$2:$E$405,3,FALSE)</f>
        <v>1.3684000000000001</v>
      </c>
      <c r="F182">
        <f>VLOOKUP(B182,home!$B$2:$E$405,3,FALSE)</f>
        <v>1.3077000000000001</v>
      </c>
      <c r="G182">
        <f>VLOOKUP(C182,away!$B$2:$E$405,4,FALSE)</f>
        <v>1.1538999999999999</v>
      </c>
      <c r="H182">
        <f>VLOOKUP(A182,away!$A$2:$E$405,3,FALSE)</f>
        <v>1.1395</v>
      </c>
      <c r="I182">
        <f>VLOOKUP(C182,away!$B$2:$E$405,3,FALSE)</f>
        <v>0.60040000000000004</v>
      </c>
      <c r="J182">
        <f>VLOOKUP(B182,home!$B$2:$E$405,4,FALSE)</f>
        <v>1.0623</v>
      </c>
      <c r="K182" s="3">
        <f t="shared" si="392"/>
        <v>2.064854063052</v>
      </c>
      <c r="L182" s="3">
        <f t="shared" si="393"/>
        <v>0.72677870633999997</v>
      </c>
      <c r="M182" s="5">
        <f t="shared" si="394"/>
        <v>6.1321009064867996E-2</v>
      </c>
      <c r="N182" s="5">
        <f t="shared" si="395"/>
        <v>0.1266189347180412</v>
      </c>
      <c r="O182" s="5">
        <f t="shared" si="396"/>
        <v>4.4566803639628172E-2</v>
      </c>
      <c r="P182" s="5">
        <f t="shared" si="397"/>
        <v>9.2023945572526883E-2</v>
      </c>
      <c r="Q182" s="5">
        <f t="shared" si="398"/>
        <v>0.13072481090593169</v>
      </c>
      <c r="R182" s="5">
        <f t="shared" si="399"/>
        <v>1.6195101947458882E-2</v>
      </c>
      <c r="S182" s="5">
        <f t="shared" si="400"/>
        <v>3.4524898920764456E-2</v>
      </c>
      <c r="T182" s="5">
        <f t="shared" si="401"/>
        <v>9.5008008956754139E-2</v>
      </c>
      <c r="U182" s="5">
        <f t="shared" si="402"/>
        <v>3.3440522057751824E-2</v>
      </c>
      <c r="V182" s="5">
        <f t="shared" si="403"/>
        <v>5.7568042659291675E-3</v>
      </c>
      <c r="W182" s="5">
        <f t="shared" si="404"/>
        <v>8.9975885646939119E-2</v>
      </c>
      <c r="X182" s="5">
        <f t="shared" si="405"/>
        <v>6.5392557772278176E-2</v>
      </c>
      <c r="Y182" s="5">
        <f t="shared" si="406"/>
        <v>2.3762959271000021E-2</v>
      </c>
      <c r="Z182" s="5">
        <f t="shared" si="407"/>
        <v>3.9234184141395262E-3</v>
      </c>
      <c r="AA182" s="5">
        <f t="shared" si="408"/>
        <v>8.1012864534890355E-3</v>
      </c>
      <c r="AB182" s="5">
        <f t="shared" si="409"/>
        <v>8.3639871247174827E-3</v>
      </c>
      <c r="AC182" s="5">
        <f t="shared" si="410"/>
        <v>5.3994936902370348E-4</v>
      </c>
      <c r="AD182" s="5">
        <f t="shared" si="411"/>
        <v>4.6446768263696092E-2</v>
      </c>
      <c r="AE182" s="5">
        <f t="shared" si="412"/>
        <v>3.3756522152362807E-2</v>
      </c>
      <c r="AF182" s="5">
        <f t="shared" si="413"/>
        <v>1.2266760750215896E-2</v>
      </c>
      <c r="AG182" s="5">
        <f t="shared" si="414"/>
        <v>2.9717401696747322E-3</v>
      </c>
      <c r="AH182" s="5">
        <f t="shared" si="415"/>
        <v>7.128642398647148E-4</v>
      </c>
      <c r="AI182" s="5">
        <f t="shared" si="416"/>
        <v>1.4719606220891317E-3</v>
      </c>
      <c r="AJ182" s="5">
        <f t="shared" si="417"/>
        <v>1.5196919355866471E-3</v>
      </c>
      <c r="AK182" s="5">
        <f t="shared" si="418"/>
        <v>1.0459806892611485E-3</v>
      </c>
      <c r="AL182" s="5">
        <f t="shared" si="419"/>
        <v>3.2411907178106051E-5</v>
      </c>
      <c r="AM182" s="5">
        <f t="shared" si="420"/>
        <v>1.9181159632985511E-2</v>
      </c>
      <c r="AN182" s="5">
        <f t="shared" si="421"/>
        <v>1.3940458384162236E-2</v>
      </c>
      <c r="AO182" s="5">
        <f t="shared" si="422"/>
        <v>5.0658141551140181E-3</v>
      </c>
      <c r="AP182" s="5">
        <f t="shared" si="423"/>
        <v>1.2272419527375421E-3</v>
      </c>
      <c r="AQ182" s="5">
        <f t="shared" si="424"/>
        <v>2.2298332969419155E-4</v>
      </c>
      <c r="AR182" s="5">
        <f t="shared" si="425"/>
        <v>1.0361891000898499E-4</v>
      </c>
      <c r="AS182" s="5">
        <f t="shared" si="426"/>
        <v>2.139579273410722E-4</v>
      </c>
      <c r="AT182" s="5">
        <f t="shared" si="427"/>
        <v>2.2089594779619882E-4</v>
      </c>
      <c r="AU182" s="5">
        <f t="shared" si="428"/>
        <v>1.5203929843956782E-4</v>
      </c>
      <c r="AV182" s="5">
        <f t="shared" si="429"/>
        <v>7.8484740781629305E-5</v>
      </c>
      <c r="AW182" s="5">
        <f t="shared" si="430"/>
        <v>1.3511191295450849E-6</v>
      </c>
      <c r="AX182" s="5">
        <f t="shared" si="431"/>
        <v>6.6010492337031925E-3</v>
      </c>
      <c r="AY182" s="5">
        <f t="shared" si="432"/>
        <v>4.7975020225574545E-3</v>
      </c>
      <c r="AZ182" s="5">
        <f t="shared" si="433"/>
        <v>1.7433611568089199E-3</v>
      </c>
      <c r="BA182" s="5">
        <f t="shared" si="434"/>
        <v>4.2234592207633089E-4</v>
      </c>
      <c r="BB182" s="5">
        <f t="shared" si="435"/>
        <v>7.6738005718652544E-5</v>
      </c>
      <c r="BC182" s="5">
        <f t="shared" si="436"/>
        <v>1.1154309704662766E-5</v>
      </c>
      <c r="BD182" s="5">
        <f t="shared" si="437"/>
        <v>1.2551336228115161E-5</v>
      </c>
      <c r="BE182" s="5">
        <f t="shared" si="438"/>
        <v>2.5916677607355352E-5</v>
      </c>
      <c r="BF182" s="5">
        <f t="shared" si="439"/>
        <v>2.6757078529178248E-5</v>
      </c>
      <c r="BG182" s="5">
        <f t="shared" si="440"/>
        <v>1.8416487438791707E-5</v>
      </c>
      <c r="BH182" s="5">
        <f t="shared" si="441"/>
        <v>9.5068397287837938E-6</v>
      </c>
      <c r="BI182" s="5">
        <f t="shared" si="442"/>
        <v>3.9260473281526776E-6</v>
      </c>
      <c r="BJ182" s="8">
        <f t="shared" si="443"/>
        <v>0.68021475671215648</v>
      </c>
      <c r="BK182" s="8">
        <f t="shared" si="444"/>
        <v>0.1989965211228478</v>
      </c>
      <c r="BL182" s="8">
        <f t="shared" si="445"/>
        <v>0.11628427000107489</v>
      </c>
      <c r="BM182" s="8">
        <f t="shared" si="446"/>
        <v>0.52317220949833576</v>
      </c>
      <c r="BN182" s="8">
        <f t="shared" si="447"/>
        <v>0.47145060584845477</v>
      </c>
    </row>
    <row r="183" spans="1:66" x14ac:dyDescent="0.25">
      <c r="A183" t="s">
        <v>342</v>
      </c>
      <c r="B183" t="s">
        <v>390</v>
      </c>
      <c r="C183" t="s">
        <v>377</v>
      </c>
      <c r="D183" s="16"/>
      <c r="E183">
        <f>VLOOKUP(A183,home!$A$2:$E$405,3,FALSE)</f>
        <v>1.1741999999999999</v>
      </c>
      <c r="F183">
        <f>VLOOKUP(B183,home!$B$2:$E$405,3,FALSE)</f>
        <v>0.65390000000000004</v>
      </c>
      <c r="G183">
        <f>VLOOKUP(C183,away!$B$2:$E$405,4,FALSE)</f>
        <v>1.1922999999999999</v>
      </c>
      <c r="H183">
        <f>VLOOKUP(A183,away!$A$2:$E$405,3,FALSE)</f>
        <v>0.85970000000000002</v>
      </c>
      <c r="I183">
        <f>VLOOKUP(C183,away!$B$2:$E$405,3,FALSE)</f>
        <v>0.78520000000000001</v>
      </c>
      <c r="J183">
        <f>VLOOKUP(B183,home!$B$2:$E$405,4,FALSE)</f>
        <v>0.97</v>
      </c>
      <c r="K183" s="3">
        <f t="shared" si="392"/>
        <v>0.91545912377399996</v>
      </c>
      <c r="L183" s="3">
        <f t="shared" si="393"/>
        <v>0.6547853468</v>
      </c>
      <c r="M183" s="5">
        <f t="shared" si="394"/>
        <v>0.20799432764836492</v>
      </c>
      <c r="N183" s="5">
        <f t="shared" si="395"/>
        <v>0.19041030493893443</v>
      </c>
      <c r="O183" s="5">
        <f t="shared" si="396"/>
        <v>0.13619163796166744</v>
      </c>
      <c r="P183" s="5">
        <f t="shared" si="397"/>
        <v>0.12467787755373391</v>
      </c>
      <c r="Q183" s="5">
        <f t="shared" si="398"/>
        <v>8.7156425458468495E-2</v>
      </c>
      <c r="R183" s="5">
        <f t="shared" si="399"/>
        <v>4.4588144446995222E-2</v>
      </c>
      <c r="S183" s="5">
        <f t="shared" si="400"/>
        <v>1.8683890718384766E-2</v>
      </c>
      <c r="T183" s="5">
        <f t="shared" si="401"/>
        <v>5.7068750269671634E-2</v>
      </c>
      <c r="U183" s="5">
        <f t="shared" si="402"/>
        <v>4.0818623646154795E-2</v>
      </c>
      <c r="V183" s="5">
        <f t="shared" si="403"/>
        <v>1.2444077818807525E-3</v>
      </c>
      <c r="W183" s="5">
        <f t="shared" si="404"/>
        <v>2.6596048293827841E-2</v>
      </c>
      <c r="X183" s="5">
        <f t="shared" si="405"/>
        <v>1.741470270558361E-2</v>
      </c>
      <c r="Y183" s="5">
        <f t="shared" si="406"/>
        <v>5.7014460752472301E-3</v>
      </c>
      <c r="Z183" s="5">
        <f t="shared" si="407"/>
        <v>9.7318878749647567E-3</v>
      </c>
      <c r="AA183" s="5">
        <f t="shared" si="408"/>
        <v>8.9091455466820523E-3</v>
      </c>
      <c r="AB183" s="5">
        <f t="shared" si="409"/>
        <v>4.0779792878702916E-3</v>
      </c>
      <c r="AC183" s="5">
        <f t="shared" si="410"/>
        <v>4.6620899116098351E-5</v>
      </c>
      <c r="AD183" s="5">
        <f t="shared" si="411"/>
        <v>6.0868987667296558E-3</v>
      </c>
      <c r="AE183" s="5">
        <f t="shared" si="412"/>
        <v>3.9856121199095696E-3</v>
      </c>
      <c r="AF183" s="5">
        <f t="shared" si="413"/>
        <v>1.3048602070726352E-3</v>
      </c>
      <c r="AG183" s="5">
        <f t="shared" si="414"/>
        <v>2.8480111440452513E-4</v>
      </c>
      <c r="AH183" s="5">
        <f t="shared" si="415"/>
        <v>1.5930743943068776E-3</v>
      </c>
      <c r="AI183" s="5">
        <f t="shared" si="416"/>
        <v>1.4583944891189699E-3</v>
      </c>
      <c r="AJ183" s="5">
        <f t="shared" si="417"/>
        <v>6.6755027056284116E-4</v>
      </c>
      <c r="AK183" s="5">
        <f t="shared" si="418"/>
        <v>2.0370499525485173E-4</v>
      </c>
      <c r="AL183" s="5">
        <f t="shared" si="419"/>
        <v>1.1178371674190392E-6</v>
      </c>
      <c r="AM183" s="5">
        <f t="shared" si="420"/>
        <v>1.1144614022982747E-3</v>
      </c>
      <c r="AN183" s="5">
        <f t="shared" si="421"/>
        <v>7.2973299579909008E-4</v>
      </c>
      <c r="AO183" s="5">
        <f t="shared" si="422"/>
        <v>2.3890923636285503E-4</v>
      </c>
      <c r="AP183" s="5">
        <f t="shared" si="423"/>
        <v>5.2144755728525082E-5</v>
      </c>
      <c r="AQ183" s="5">
        <f t="shared" si="424"/>
        <v>8.5359054908758923E-6</v>
      </c>
      <c r="AR183" s="5">
        <f t="shared" si="425"/>
        <v>2.0862435395088583E-4</v>
      </c>
      <c r="AS183" s="5">
        <f t="shared" si="426"/>
        <v>1.9098706826579476E-4</v>
      </c>
      <c r="AT183" s="5">
        <f t="shared" si="427"/>
        <v>8.7420427083384771E-5</v>
      </c>
      <c r="AU183" s="5">
        <f t="shared" si="428"/>
        <v>2.6676609192568095E-5</v>
      </c>
      <c r="AV183" s="5">
        <f t="shared" si="429"/>
        <v>6.1053363191724559E-6</v>
      </c>
      <c r="AW183" s="5">
        <f t="shared" si="430"/>
        <v>1.8612896143775521E-8</v>
      </c>
      <c r="AX183" s="5">
        <f t="shared" si="431"/>
        <v>1.7004064313798687E-4</v>
      </c>
      <c r="AY183" s="5">
        <f t="shared" si="432"/>
        <v>1.1134012148720176E-4</v>
      </c>
      <c r="AZ183" s="5">
        <f t="shared" si="433"/>
        <v>3.6451940030375765E-5</v>
      </c>
      <c r="BA183" s="5">
        <f t="shared" si="434"/>
        <v>7.9560653981074681E-6</v>
      </c>
      <c r="BB183" s="5">
        <f t="shared" si="435"/>
        <v>1.302378760215819E-6</v>
      </c>
      <c r="BC183" s="5">
        <f t="shared" si="436"/>
        <v>1.7055570563457387E-7</v>
      </c>
      <c r="BD183" s="5">
        <f t="shared" si="437"/>
        <v>2.2767361658776115E-5</v>
      </c>
      <c r="BE183" s="5">
        <f t="shared" si="438"/>
        <v>2.0842588954788945E-5</v>
      </c>
      <c r="BF183" s="5">
        <f t="shared" si="439"/>
        <v>9.5402691108663664E-6</v>
      </c>
      <c r="BG183" s="5">
        <f t="shared" si="440"/>
        <v>2.9112421336006273E-6</v>
      </c>
      <c r="BH183" s="5">
        <f t="shared" si="441"/>
        <v>6.6628079317999511E-7</v>
      </c>
      <c r="BI183" s="5">
        <f t="shared" si="442"/>
        <v>1.2199056622240085E-7</v>
      </c>
      <c r="BJ183" s="8">
        <f t="shared" si="443"/>
        <v>0.39848089595004871</v>
      </c>
      <c r="BK183" s="8">
        <f t="shared" si="444"/>
        <v>0.35275958256013512</v>
      </c>
      <c r="BL183" s="8">
        <f t="shared" si="445"/>
        <v>0.23908491856664255</v>
      </c>
      <c r="BM183" s="8">
        <f t="shared" si="446"/>
        <v>0.20892724543503569</v>
      </c>
      <c r="BN183" s="8">
        <f t="shared" si="447"/>
        <v>0.79101871800816448</v>
      </c>
    </row>
    <row r="184" spans="1:66" x14ac:dyDescent="0.25">
      <c r="A184" t="s">
        <v>342</v>
      </c>
      <c r="B184" t="s">
        <v>436</v>
      </c>
      <c r="C184" t="s">
        <v>512</v>
      </c>
      <c r="D184" s="16"/>
      <c r="E184">
        <f>VLOOKUP(A184,home!$A$2:$E$405,3,FALSE)</f>
        <v>1.1741999999999999</v>
      </c>
      <c r="F184">
        <f>VLOOKUP(B184,home!$B$2:$E$405,3,FALSE)</f>
        <v>0.85160000000000002</v>
      </c>
      <c r="G184" t="e">
        <f>VLOOKUP(C184,away!$B$2:$E$405,4,FALSE)</f>
        <v>#N/A</v>
      </c>
      <c r="H184">
        <f>VLOOKUP(A184,away!$A$2:$E$405,3,FALSE)</f>
        <v>0.85970000000000002</v>
      </c>
      <c r="I184" t="e">
        <f>VLOOKUP(C184,away!$B$2:$E$405,3,FALSE)</f>
        <v>#N/A</v>
      </c>
      <c r="J184">
        <f>VLOOKUP(B184,home!$B$2:$E$405,4,FALSE)</f>
        <v>0.69789999999999996</v>
      </c>
      <c r="K184" s="3" t="e">
        <f t="shared" si="392"/>
        <v>#N/A</v>
      </c>
      <c r="L184" s="3" t="e">
        <f t="shared" si="393"/>
        <v>#N/A</v>
      </c>
      <c r="M184" s="5" t="e">
        <f t="shared" si="394"/>
        <v>#N/A</v>
      </c>
      <c r="N184" s="5" t="e">
        <f t="shared" si="395"/>
        <v>#N/A</v>
      </c>
      <c r="O184" s="5" t="e">
        <f t="shared" si="396"/>
        <v>#N/A</v>
      </c>
      <c r="P184" s="5" t="e">
        <f t="shared" si="397"/>
        <v>#N/A</v>
      </c>
      <c r="Q184" s="5" t="e">
        <f t="shared" si="398"/>
        <v>#N/A</v>
      </c>
      <c r="R184" s="5" t="e">
        <f t="shared" si="399"/>
        <v>#N/A</v>
      </c>
      <c r="S184" s="5" t="e">
        <f t="shared" si="400"/>
        <v>#N/A</v>
      </c>
      <c r="T184" s="5" t="e">
        <f t="shared" si="401"/>
        <v>#N/A</v>
      </c>
      <c r="U184" s="5" t="e">
        <f t="shared" si="402"/>
        <v>#N/A</v>
      </c>
      <c r="V184" s="5" t="e">
        <f t="shared" si="403"/>
        <v>#N/A</v>
      </c>
      <c r="W184" s="5" t="e">
        <f t="shared" si="404"/>
        <v>#N/A</v>
      </c>
      <c r="X184" s="5" t="e">
        <f t="shared" si="405"/>
        <v>#N/A</v>
      </c>
      <c r="Y184" s="5" t="e">
        <f t="shared" si="406"/>
        <v>#N/A</v>
      </c>
      <c r="Z184" s="5" t="e">
        <f t="shared" si="407"/>
        <v>#N/A</v>
      </c>
      <c r="AA184" s="5" t="e">
        <f t="shared" si="408"/>
        <v>#N/A</v>
      </c>
      <c r="AB184" s="5" t="e">
        <f t="shared" si="409"/>
        <v>#N/A</v>
      </c>
      <c r="AC184" s="5" t="e">
        <f t="shared" si="410"/>
        <v>#N/A</v>
      </c>
      <c r="AD184" s="5" t="e">
        <f t="shared" si="411"/>
        <v>#N/A</v>
      </c>
      <c r="AE184" s="5" t="e">
        <f t="shared" si="412"/>
        <v>#N/A</v>
      </c>
      <c r="AF184" s="5" t="e">
        <f t="shared" si="413"/>
        <v>#N/A</v>
      </c>
      <c r="AG184" s="5" t="e">
        <f t="shared" si="414"/>
        <v>#N/A</v>
      </c>
      <c r="AH184" s="5" t="e">
        <f t="shared" si="415"/>
        <v>#N/A</v>
      </c>
      <c r="AI184" s="5" t="e">
        <f t="shared" si="416"/>
        <v>#N/A</v>
      </c>
      <c r="AJ184" s="5" t="e">
        <f t="shared" si="417"/>
        <v>#N/A</v>
      </c>
      <c r="AK184" s="5" t="e">
        <f t="shared" si="418"/>
        <v>#N/A</v>
      </c>
      <c r="AL184" s="5" t="e">
        <f t="shared" si="419"/>
        <v>#N/A</v>
      </c>
      <c r="AM184" s="5" t="e">
        <f t="shared" si="420"/>
        <v>#N/A</v>
      </c>
      <c r="AN184" s="5" t="e">
        <f t="shared" si="421"/>
        <v>#N/A</v>
      </c>
      <c r="AO184" s="5" t="e">
        <f t="shared" si="422"/>
        <v>#N/A</v>
      </c>
      <c r="AP184" s="5" t="e">
        <f t="shared" si="423"/>
        <v>#N/A</v>
      </c>
      <c r="AQ184" s="5" t="e">
        <f t="shared" si="424"/>
        <v>#N/A</v>
      </c>
      <c r="AR184" s="5" t="e">
        <f t="shared" si="425"/>
        <v>#N/A</v>
      </c>
      <c r="AS184" s="5" t="e">
        <f t="shared" si="426"/>
        <v>#N/A</v>
      </c>
      <c r="AT184" s="5" t="e">
        <f t="shared" si="427"/>
        <v>#N/A</v>
      </c>
      <c r="AU184" s="5" t="e">
        <f t="shared" si="428"/>
        <v>#N/A</v>
      </c>
      <c r="AV184" s="5" t="e">
        <f t="shared" si="429"/>
        <v>#N/A</v>
      </c>
      <c r="AW184" s="5" t="e">
        <f t="shared" si="430"/>
        <v>#N/A</v>
      </c>
      <c r="AX184" s="5" t="e">
        <f t="shared" si="431"/>
        <v>#N/A</v>
      </c>
      <c r="AY184" s="5" t="e">
        <f t="shared" si="432"/>
        <v>#N/A</v>
      </c>
      <c r="AZ184" s="5" t="e">
        <f t="shared" si="433"/>
        <v>#N/A</v>
      </c>
      <c r="BA184" s="5" t="e">
        <f t="shared" si="434"/>
        <v>#N/A</v>
      </c>
      <c r="BB184" s="5" t="e">
        <f t="shared" si="435"/>
        <v>#N/A</v>
      </c>
      <c r="BC184" s="5" t="e">
        <f t="shared" si="436"/>
        <v>#N/A</v>
      </c>
      <c r="BD184" s="5" t="e">
        <f t="shared" si="437"/>
        <v>#N/A</v>
      </c>
      <c r="BE184" s="5" t="e">
        <f t="shared" si="438"/>
        <v>#N/A</v>
      </c>
      <c r="BF184" s="5" t="e">
        <f t="shared" si="439"/>
        <v>#N/A</v>
      </c>
      <c r="BG184" s="5" t="e">
        <f t="shared" si="440"/>
        <v>#N/A</v>
      </c>
      <c r="BH184" s="5" t="e">
        <f t="shared" si="441"/>
        <v>#N/A</v>
      </c>
      <c r="BI184" s="5" t="e">
        <f t="shared" si="442"/>
        <v>#N/A</v>
      </c>
      <c r="BJ184" s="8" t="e">
        <f t="shared" si="443"/>
        <v>#N/A</v>
      </c>
      <c r="BK184" s="8" t="e">
        <f t="shared" si="444"/>
        <v>#N/A</v>
      </c>
      <c r="BL184" s="8" t="e">
        <f t="shared" si="445"/>
        <v>#N/A</v>
      </c>
      <c r="BM184" s="8" t="e">
        <f t="shared" si="446"/>
        <v>#N/A</v>
      </c>
      <c r="BN184" s="8" t="e">
        <f t="shared" si="447"/>
        <v>#N/A</v>
      </c>
    </row>
    <row r="185" spans="1:66" x14ac:dyDescent="0.25">
      <c r="A185" t="s">
        <v>40</v>
      </c>
      <c r="B185" t="s">
        <v>320</v>
      </c>
      <c r="C185" t="s">
        <v>319</v>
      </c>
      <c r="D185" s="16"/>
      <c r="E185">
        <f>VLOOKUP(A185,home!$A$2:$E$405,3,FALSE)</f>
        <v>1.5047999999999999</v>
      </c>
      <c r="F185">
        <f>VLOOKUP(B185,home!$B$2:$E$405,3,FALSE)</f>
        <v>1.6281000000000001</v>
      </c>
      <c r="G185">
        <f>VLOOKUP(C185,away!$B$2:$E$405,4,FALSE)</f>
        <v>1.2959000000000001</v>
      </c>
      <c r="H185">
        <f>VLOOKUP(A185,away!$A$2:$E$405,3,FALSE)</f>
        <v>1.2</v>
      </c>
      <c r="I185">
        <f>VLOOKUP(C185,away!$B$2:$E$405,3,FALSE)</f>
        <v>1.0832999999999999</v>
      </c>
      <c r="J185">
        <f>VLOOKUP(B185,home!$B$2:$E$405,4,FALSE)</f>
        <v>0.58330000000000004</v>
      </c>
      <c r="K185" s="3">
        <f t="shared" si="392"/>
        <v>3.1749094879920001</v>
      </c>
      <c r="L185" s="3">
        <f t="shared" si="393"/>
        <v>0.75826666799999998</v>
      </c>
      <c r="M185" s="5">
        <f t="shared" si="394"/>
        <v>1.9581380162323001E-2</v>
      </c>
      <c r="N185" s="5">
        <f t="shared" si="395"/>
        <v>6.2169109665337625E-2</v>
      </c>
      <c r="O185" s="5">
        <f t="shared" si="396"/>
        <v>1.4847907890525961E-2</v>
      </c>
      <c r="P185" s="5">
        <f t="shared" si="397"/>
        <v>4.7140763638462153E-2</v>
      </c>
      <c r="Q185" s="5">
        <f t="shared" si="398"/>
        <v>9.8690648068247816E-2</v>
      </c>
      <c r="R185" s="5">
        <f t="shared" si="399"/>
        <v>5.6293368214600133E-3</v>
      </c>
      <c r="S185" s="5">
        <f t="shared" si="400"/>
        <v>2.8371999036784484E-2</v>
      </c>
      <c r="T185" s="5">
        <f t="shared" si="401"/>
        <v>7.4833828873470912E-2</v>
      </c>
      <c r="U185" s="5">
        <f t="shared" si="402"/>
        <v>1.7872634885556123E-2</v>
      </c>
      <c r="V185" s="5">
        <f t="shared" si="403"/>
        <v>7.5892828882250874E-3</v>
      </c>
      <c r="W185" s="5">
        <f t="shared" si="404"/>
        <v>0.10444462497598643</v>
      </c>
      <c r="X185" s="5">
        <f t="shared" si="405"/>
        <v>7.9196877771050805E-2</v>
      </c>
      <c r="Y185" s="5">
        <f t="shared" si="406"/>
        <v>3.0026176311728978E-2</v>
      </c>
      <c r="Z185" s="5">
        <f t="shared" si="407"/>
        <v>1.4228461582193985E-3</v>
      </c>
      <c r="AA185" s="5">
        <f t="shared" si="408"/>
        <v>4.5174077676837354E-3</v>
      </c>
      <c r="AB185" s="5">
        <f t="shared" si="409"/>
        <v>7.1711803913739273E-3</v>
      </c>
      <c r="AC185" s="5">
        <f t="shared" si="410"/>
        <v>1.1419157761528335E-3</v>
      </c>
      <c r="AD185" s="5">
        <f t="shared" si="411"/>
        <v>8.2900557701506394E-2</v>
      </c>
      <c r="AE185" s="5">
        <f t="shared" si="412"/>
        <v>6.286072966366299E-2</v>
      </c>
      <c r="AF185" s="5">
        <f t="shared" si="413"/>
        <v>2.3832598015057247E-2</v>
      </c>
      <c r="AG185" s="5">
        <f t="shared" si="414"/>
        <v>6.0238215622202915E-3</v>
      </c>
      <c r="AH185" s="5">
        <f t="shared" si="415"/>
        <v>2.6972420386740597E-4</v>
      </c>
      <c r="AI185" s="5">
        <f t="shared" si="416"/>
        <v>8.5634993399971574E-4</v>
      </c>
      <c r="AJ185" s="5">
        <f t="shared" si="417"/>
        <v>1.3594167652485106E-3</v>
      </c>
      <c r="AK185" s="5">
        <f t="shared" si="418"/>
        <v>1.438675062040963E-3</v>
      </c>
      <c r="AL185" s="5">
        <f t="shared" si="419"/>
        <v>1.0996320229199955E-4</v>
      </c>
      <c r="AM185" s="5">
        <f t="shared" si="420"/>
        <v>5.2640353441268169E-2</v>
      </c>
      <c r="AN185" s="5">
        <f t="shared" si="421"/>
        <v>3.9915425406252744E-2</v>
      </c>
      <c r="AO185" s="5">
        <f t="shared" si="422"/>
        <v>1.5133268312300906E-2</v>
      </c>
      <c r="AP185" s="5">
        <f t="shared" si="423"/>
        <v>3.8250176463727977E-3</v>
      </c>
      <c r="AQ185" s="5">
        <f t="shared" si="424"/>
        <v>7.2509584643907566E-4</v>
      </c>
      <c r="AR185" s="5">
        <f t="shared" si="425"/>
        <v>4.0904574669098142E-5</v>
      </c>
      <c r="AS185" s="5">
        <f t="shared" si="426"/>
        <v>1.2986832221919691E-4</v>
      </c>
      <c r="AT185" s="5">
        <f t="shared" si="427"/>
        <v>2.0616008420166533E-4</v>
      </c>
      <c r="AU185" s="5">
        <f t="shared" si="428"/>
        <v>2.1817986912569894E-4</v>
      </c>
      <c r="AV185" s="5">
        <f t="shared" si="429"/>
        <v>1.7317533414400863E-4</v>
      </c>
      <c r="AW185" s="5">
        <f t="shared" si="430"/>
        <v>7.3535693449650593E-6</v>
      </c>
      <c r="AX185" s="5">
        <f t="shared" si="431"/>
        <v>2.7854726265322465E-2</v>
      </c>
      <c r="AY185" s="5">
        <f t="shared" si="432"/>
        <v>2.1121310473258149E-2</v>
      </c>
      <c r="AZ185" s="5">
        <f t="shared" si="433"/>
        <v>8.0077928581754783E-3</v>
      </c>
      <c r="BA185" s="5">
        <f t="shared" si="434"/>
        <v>2.0240141362009726E-3</v>
      </c>
      <c r="BB185" s="5">
        <f t="shared" si="435"/>
        <v>3.8368561376050226E-4</v>
      </c>
      <c r="BC185" s="5">
        <f t="shared" si="436"/>
        <v>5.8187202381142224E-5</v>
      </c>
      <c r="BD185" s="5">
        <f t="shared" si="437"/>
        <v>5.1694292567157058E-6</v>
      </c>
      <c r="BE185" s="5">
        <f t="shared" si="438"/>
        <v>1.6412469994650127E-5</v>
      </c>
      <c r="BF185" s="5">
        <f t="shared" si="439"/>
        <v>2.6054053353699356E-5</v>
      </c>
      <c r="BG185" s="5">
        <f t="shared" si="440"/>
        <v>2.7573087064436622E-5</v>
      </c>
      <c r="BH185" s="5">
        <f t="shared" si="441"/>
        <v>2.1885513933527332E-5</v>
      </c>
      <c r="BI185" s="5">
        <f t="shared" si="442"/>
        <v>1.3896905167427405E-5</v>
      </c>
      <c r="BJ185" s="8">
        <f t="shared" si="443"/>
        <v>0.79666784981000172</v>
      </c>
      <c r="BK185" s="8">
        <f t="shared" si="444"/>
        <v>0.12505661517749772</v>
      </c>
      <c r="BL185" s="8">
        <f t="shared" si="445"/>
        <v>5.4841913364886481E-2</v>
      </c>
      <c r="BM185" s="8">
        <f t="shared" si="446"/>
        <v>0.70881612136033567</v>
      </c>
      <c r="BN185" s="8">
        <f t="shared" si="447"/>
        <v>0.24805914624635658</v>
      </c>
    </row>
    <row r="186" spans="1:66" x14ac:dyDescent="0.25">
      <c r="A186" t="s">
        <v>10</v>
      </c>
      <c r="B186" t="s">
        <v>499</v>
      </c>
      <c r="C186" t="s">
        <v>44</v>
      </c>
      <c r="D186" s="16"/>
      <c r="E186">
        <f>VLOOKUP(A186,home!$A$2:$E$405,3,FALSE)</f>
        <v>1.5425</v>
      </c>
      <c r="F186" t="e">
        <f>VLOOKUP(B186,home!$B$2:$E$405,3,FALSE)</f>
        <v>#N/A</v>
      </c>
      <c r="G186">
        <f>VLOOKUP(C186,away!$B$2:$E$405,4,FALSE)</f>
        <v>0.83899999999999997</v>
      </c>
      <c r="H186">
        <f>VLOOKUP(A186,away!$A$2:$E$405,3,FALSE)</f>
        <v>1.4443999999999999</v>
      </c>
      <c r="I186">
        <f>VLOOKUP(C186,away!$B$2:$E$405,3,FALSE)</f>
        <v>0.8145</v>
      </c>
      <c r="J186" t="e">
        <f>VLOOKUP(B186,home!$B$2:$E$405,4,FALSE)</f>
        <v>#N/A</v>
      </c>
      <c r="K186" s="3" t="e">
        <f t="shared" si="392"/>
        <v>#N/A</v>
      </c>
      <c r="L186" s="3" t="e">
        <f t="shared" si="393"/>
        <v>#N/A</v>
      </c>
      <c r="M186" s="5" t="e">
        <f t="shared" si="394"/>
        <v>#N/A</v>
      </c>
      <c r="N186" s="5" t="e">
        <f t="shared" si="395"/>
        <v>#N/A</v>
      </c>
      <c r="O186" s="5" t="e">
        <f t="shared" si="396"/>
        <v>#N/A</v>
      </c>
      <c r="P186" s="5" t="e">
        <f t="shared" si="397"/>
        <v>#N/A</v>
      </c>
      <c r="Q186" s="5" t="e">
        <f t="shared" si="398"/>
        <v>#N/A</v>
      </c>
      <c r="R186" s="5" t="e">
        <f t="shared" si="399"/>
        <v>#N/A</v>
      </c>
      <c r="S186" s="5" t="e">
        <f t="shared" si="400"/>
        <v>#N/A</v>
      </c>
      <c r="T186" s="5" t="e">
        <f t="shared" si="401"/>
        <v>#N/A</v>
      </c>
      <c r="U186" s="5" t="e">
        <f t="shared" si="402"/>
        <v>#N/A</v>
      </c>
      <c r="V186" s="5" t="e">
        <f t="shared" si="403"/>
        <v>#N/A</v>
      </c>
      <c r="W186" s="5" t="e">
        <f t="shared" si="404"/>
        <v>#N/A</v>
      </c>
      <c r="X186" s="5" t="e">
        <f t="shared" si="405"/>
        <v>#N/A</v>
      </c>
      <c r="Y186" s="5" t="e">
        <f t="shared" si="406"/>
        <v>#N/A</v>
      </c>
      <c r="Z186" s="5" t="e">
        <f t="shared" si="407"/>
        <v>#N/A</v>
      </c>
      <c r="AA186" s="5" t="e">
        <f t="shared" si="408"/>
        <v>#N/A</v>
      </c>
      <c r="AB186" s="5" t="e">
        <f t="shared" si="409"/>
        <v>#N/A</v>
      </c>
      <c r="AC186" s="5" t="e">
        <f t="shared" si="410"/>
        <v>#N/A</v>
      </c>
      <c r="AD186" s="5" t="e">
        <f t="shared" si="411"/>
        <v>#N/A</v>
      </c>
      <c r="AE186" s="5" t="e">
        <f t="shared" si="412"/>
        <v>#N/A</v>
      </c>
      <c r="AF186" s="5" t="e">
        <f t="shared" si="413"/>
        <v>#N/A</v>
      </c>
      <c r="AG186" s="5" t="e">
        <f t="shared" si="414"/>
        <v>#N/A</v>
      </c>
      <c r="AH186" s="5" t="e">
        <f t="shared" si="415"/>
        <v>#N/A</v>
      </c>
      <c r="AI186" s="5" t="e">
        <f t="shared" si="416"/>
        <v>#N/A</v>
      </c>
      <c r="AJ186" s="5" t="e">
        <f t="shared" si="417"/>
        <v>#N/A</v>
      </c>
      <c r="AK186" s="5" t="e">
        <f t="shared" si="418"/>
        <v>#N/A</v>
      </c>
      <c r="AL186" s="5" t="e">
        <f t="shared" si="419"/>
        <v>#N/A</v>
      </c>
      <c r="AM186" s="5" t="e">
        <f t="shared" si="420"/>
        <v>#N/A</v>
      </c>
      <c r="AN186" s="5" t="e">
        <f t="shared" si="421"/>
        <v>#N/A</v>
      </c>
      <c r="AO186" s="5" t="e">
        <f t="shared" si="422"/>
        <v>#N/A</v>
      </c>
      <c r="AP186" s="5" t="e">
        <f t="shared" si="423"/>
        <v>#N/A</v>
      </c>
      <c r="AQ186" s="5" t="e">
        <f t="shared" si="424"/>
        <v>#N/A</v>
      </c>
      <c r="AR186" s="5" t="e">
        <f t="shared" si="425"/>
        <v>#N/A</v>
      </c>
      <c r="AS186" s="5" t="e">
        <f t="shared" si="426"/>
        <v>#N/A</v>
      </c>
      <c r="AT186" s="5" t="e">
        <f t="shared" si="427"/>
        <v>#N/A</v>
      </c>
      <c r="AU186" s="5" t="e">
        <f t="shared" si="428"/>
        <v>#N/A</v>
      </c>
      <c r="AV186" s="5" t="e">
        <f t="shared" si="429"/>
        <v>#N/A</v>
      </c>
      <c r="AW186" s="5" t="e">
        <f t="shared" si="430"/>
        <v>#N/A</v>
      </c>
      <c r="AX186" s="5" t="e">
        <f t="shared" si="431"/>
        <v>#N/A</v>
      </c>
      <c r="AY186" s="5" t="e">
        <f t="shared" si="432"/>
        <v>#N/A</v>
      </c>
      <c r="AZ186" s="5" t="e">
        <f t="shared" si="433"/>
        <v>#N/A</v>
      </c>
      <c r="BA186" s="5" t="e">
        <f t="shared" si="434"/>
        <v>#N/A</v>
      </c>
      <c r="BB186" s="5" t="e">
        <f t="shared" si="435"/>
        <v>#N/A</v>
      </c>
      <c r="BC186" s="5" t="e">
        <f t="shared" si="436"/>
        <v>#N/A</v>
      </c>
      <c r="BD186" s="5" t="e">
        <f t="shared" si="437"/>
        <v>#N/A</v>
      </c>
      <c r="BE186" s="5" t="e">
        <f t="shared" si="438"/>
        <v>#N/A</v>
      </c>
      <c r="BF186" s="5" t="e">
        <f t="shared" si="439"/>
        <v>#N/A</v>
      </c>
      <c r="BG186" s="5" t="e">
        <f t="shared" si="440"/>
        <v>#N/A</v>
      </c>
      <c r="BH186" s="5" t="e">
        <f t="shared" si="441"/>
        <v>#N/A</v>
      </c>
      <c r="BI186" s="5" t="e">
        <f t="shared" si="442"/>
        <v>#N/A</v>
      </c>
      <c r="BJ186" s="8" t="e">
        <f t="shared" si="443"/>
        <v>#N/A</v>
      </c>
      <c r="BK186" s="8" t="e">
        <f t="shared" si="444"/>
        <v>#N/A</v>
      </c>
      <c r="BL186" s="8" t="e">
        <f t="shared" si="445"/>
        <v>#N/A</v>
      </c>
      <c r="BM186" s="8" t="e">
        <f t="shared" si="446"/>
        <v>#N/A</v>
      </c>
      <c r="BN186" s="8" t="e">
        <f t="shared" si="447"/>
        <v>#N/A</v>
      </c>
    </row>
    <row r="187" spans="1:66" x14ac:dyDescent="0.25">
      <c r="A187" t="s">
        <v>10</v>
      </c>
      <c r="B187" t="s">
        <v>11</v>
      </c>
      <c r="C187" t="s">
        <v>246</v>
      </c>
      <c r="D187" s="16"/>
      <c r="E187">
        <f>VLOOKUP(A187,home!$A$2:$E$405,3,FALSE)</f>
        <v>1.5425</v>
      </c>
      <c r="F187">
        <f>VLOOKUP(B187,home!$B$2:$E$405,3,FALSE)</f>
        <v>0.91520000000000001</v>
      </c>
      <c r="G187">
        <f>VLOOKUP(C187,away!$B$2:$E$405,4,FALSE)</f>
        <v>1.2202999999999999</v>
      </c>
      <c r="H187">
        <f>VLOOKUP(A187,away!$A$2:$E$405,3,FALSE)</f>
        <v>1.4443999999999999</v>
      </c>
      <c r="I187">
        <f>VLOOKUP(C187,away!$B$2:$E$405,3,FALSE)</f>
        <v>0.85519999999999996</v>
      </c>
      <c r="J187">
        <f>VLOOKUP(B187,home!$B$2:$E$405,4,FALSE)</f>
        <v>1.2218</v>
      </c>
      <c r="K187" s="3">
        <f t="shared" si="392"/>
        <v>1.7226926288</v>
      </c>
      <c r="L187" s="3">
        <f t="shared" si="393"/>
        <v>1.509229525184</v>
      </c>
      <c r="M187" s="5">
        <f t="shared" si="394"/>
        <v>3.9481536213776348E-2</v>
      </c>
      <c r="N187" s="5">
        <f t="shared" si="395"/>
        <v>6.8014551409172758E-2</v>
      </c>
      <c r="O187" s="5">
        <f t="shared" si="396"/>
        <v>5.9586700153452569E-2</v>
      </c>
      <c r="P187" s="5">
        <f t="shared" si="397"/>
        <v>0.10264956912886855</v>
      </c>
      <c r="Q187" s="5">
        <f t="shared" si="398"/>
        <v>5.85840831818603E-2</v>
      </c>
      <c r="R187" s="5">
        <f t="shared" si="399"/>
        <v>4.496500358993831E-2</v>
      </c>
      <c r="S187" s="5">
        <f t="shared" si="400"/>
        <v>6.6720643703484531E-2</v>
      </c>
      <c r="T187" s="5">
        <f t="shared" si="401"/>
        <v>8.8416828043898971E-2</v>
      </c>
      <c r="U187" s="5">
        <f t="shared" si="402"/>
        <v>7.746088023835225E-2</v>
      </c>
      <c r="V187" s="5">
        <f t="shared" si="403"/>
        <v>1.9274397280794053E-2</v>
      </c>
      <c r="W187" s="5">
        <f t="shared" si="404"/>
        <v>3.3640789420798928E-2</v>
      </c>
      <c r="X187" s="5">
        <f t="shared" si="405"/>
        <v>5.0771672644367292E-2</v>
      </c>
      <c r="Y187" s="5">
        <f t="shared" si="406"/>
        <v>3.8313053698927971E-2</v>
      </c>
      <c r="Z187" s="5">
        <f t="shared" si="407"/>
        <v>2.2620837005979815E-2</v>
      </c>
      <c r="AA187" s="5">
        <f t="shared" si="408"/>
        <v>3.896874916748768E-2</v>
      </c>
      <c r="AB187" s="5">
        <f t="shared" si="409"/>
        <v>3.3565588472193597E-2</v>
      </c>
      <c r="AC187" s="5">
        <f t="shared" si="410"/>
        <v>3.1320155663702746E-3</v>
      </c>
      <c r="AD187" s="5">
        <f t="shared" si="411"/>
        <v>1.4488184990555842E-2</v>
      </c>
      <c r="AE187" s="5">
        <f t="shared" si="412"/>
        <v>2.1865996554074545E-2</v>
      </c>
      <c r="AF187" s="5">
        <f t="shared" si="413"/>
        <v>1.6500403798490458E-2</v>
      </c>
      <c r="AG187" s="5">
        <f t="shared" si="414"/>
        <v>8.3009655300466736E-3</v>
      </c>
      <c r="AH187" s="5">
        <f t="shared" si="415"/>
        <v>8.5350087734498981E-3</v>
      </c>
      <c r="AI187" s="5">
        <f t="shared" si="416"/>
        <v>1.4703196700765465E-2</v>
      </c>
      <c r="AJ187" s="5">
        <f t="shared" si="417"/>
        <v>1.2664544288102576E-2</v>
      </c>
      <c r="AK187" s="5">
        <f t="shared" si="418"/>
        <v>7.2723723640751503E-3</v>
      </c>
      <c r="AL187" s="5">
        <f t="shared" si="419"/>
        <v>3.2572192394138505E-4</v>
      </c>
      <c r="AM187" s="5">
        <f t="shared" si="420"/>
        <v>4.9917378975842634E-3</v>
      </c>
      <c r="AN187" s="5">
        <f t="shared" si="421"/>
        <v>7.5336782170140754E-3</v>
      </c>
      <c r="AO187" s="5">
        <f t="shared" si="422"/>
        <v>5.6850247991765994E-3</v>
      </c>
      <c r="AP187" s="5">
        <f t="shared" si="423"/>
        <v>2.8600024261068546E-3</v>
      </c>
      <c r="AQ187" s="5">
        <f t="shared" si="424"/>
        <v>1.0791000258945846E-3</v>
      </c>
      <c r="AR187" s="5">
        <f t="shared" si="425"/>
        <v>2.5762574477190114E-3</v>
      </c>
      <c r="AS187" s="5">
        <f t="shared" si="426"/>
        <v>4.4380997150766412E-3</v>
      </c>
      <c r="AT187" s="5">
        <f t="shared" si="427"/>
        <v>3.8227408325209565E-3</v>
      </c>
      <c r="AU187" s="5">
        <f t="shared" si="428"/>
        <v>2.1951358179988756E-3</v>
      </c>
      <c r="AV187" s="5">
        <f t="shared" si="429"/>
        <v>9.4538607322038081E-4</v>
      </c>
      <c r="AW187" s="5">
        <f t="shared" si="430"/>
        <v>2.352380543948109E-5</v>
      </c>
      <c r="AX187" s="5">
        <f t="shared" si="431"/>
        <v>1.4332050135116698E-3</v>
      </c>
      <c r="AY187" s="5">
        <f t="shared" si="432"/>
        <v>2.1630353220335454E-3</v>
      </c>
      <c r="AZ187" s="5">
        <f t="shared" si="433"/>
        <v>1.6322583860144545E-3</v>
      </c>
      <c r="BA187" s="5">
        <f t="shared" si="434"/>
        <v>8.2115084963406567E-4</v>
      </c>
      <c r="BB187" s="5">
        <f t="shared" si="435"/>
        <v>3.0982627672441495E-4</v>
      </c>
      <c r="BC187" s="5">
        <f t="shared" si="436"/>
        <v>9.3519792902063028E-5</v>
      </c>
      <c r="BD187" s="5">
        <f t="shared" si="437"/>
        <v>6.4802730076211771E-4</v>
      </c>
      <c r="BE187" s="5">
        <f t="shared" si="438"/>
        <v>1.1163518542840606E-3</v>
      </c>
      <c r="BF187" s="5">
        <f t="shared" si="439"/>
        <v>9.6156555526118171E-4</v>
      </c>
      <c r="BG187" s="5">
        <f t="shared" si="440"/>
        <v>5.5216063138547222E-4</v>
      </c>
      <c r="BH187" s="5">
        <f t="shared" si="441"/>
        <v>2.3780076240032685E-4</v>
      </c>
      <c r="BI187" s="5">
        <f t="shared" si="442"/>
        <v>8.1931524102012561E-5</v>
      </c>
      <c r="BJ187" s="8">
        <f t="shared" si="443"/>
        <v>0.42749906827879025</v>
      </c>
      <c r="BK187" s="8">
        <f t="shared" si="444"/>
        <v>0.23374691913926868</v>
      </c>
      <c r="BL187" s="8">
        <f t="shared" si="445"/>
        <v>0.31529750126254852</v>
      </c>
      <c r="BM187" s="8">
        <f t="shared" si="446"/>
        <v>0.62374337049292461</v>
      </c>
      <c r="BN187" s="8">
        <f t="shared" si="447"/>
        <v>0.37328144367706884</v>
      </c>
    </row>
    <row r="188" spans="1:66" x14ac:dyDescent="0.25">
      <c r="A188" t="s">
        <v>10</v>
      </c>
      <c r="B188" t="s">
        <v>493</v>
      </c>
      <c r="C188" t="s">
        <v>43</v>
      </c>
      <c r="D188" s="16"/>
      <c r="E188">
        <f>VLOOKUP(A188,home!$A$2:$E$405,3,FALSE)</f>
        <v>1.5425</v>
      </c>
      <c r="F188" t="e">
        <f>VLOOKUP(B188,home!$B$2:$E$405,3,FALSE)</f>
        <v>#N/A</v>
      </c>
      <c r="G188">
        <f>VLOOKUP(C188,away!$B$2:$E$405,4,FALSE)</f>
        <v>0.76270000000000004</v>
      </c>
      <c r="H188">
        <f>VLOOKUP(A188,away!$A$2:$E$405,3,FALSE)</f>
        <v>1.4443999999999999</v>
      </c>
      <c r="I188">
        <f>VLOOKUP(C188,away!$B$2:$E$405,3,FALSE)</f>
        <v>0.65159999999999996</v>
      </c>
      <c r="J188" t="e">
        <f>VLOOKUP(B188,home!$B$2:$E$405,4,FALSE)</f>
        <v>#N/A</v>
      </c>
      <c r="K188" s="3" t="e">
        <f t="shared" si="392"/>
        <v>#N/A</v>
      </c>
      <c r="L188" s="3" t="e">
        <f t="shared" si="393"/>
        <v>#N/A</v>
      </c>
      <c r="M188" s="5" t="e">
        <f t="shared" si="394"/>
        <v>#N/A</v>
      </c>
      <c r="N188" s="5" t="e">
        <f t="shared" si="395"/>
        <v>#N/A</v>
      </c>
      <c r="O188" s="5" t="e">
        <f t="shared" si="396"/>
        <v>#N/A</v>
      </c>
      <c r="P188" s="5" t="e">
        <f t="shared" si="397"/>
        <v>#N/A</v>
      </c>
      <c r="Q188" s="5" t="e">
        <f t="shared" si="398"/>
        <v>#N/A</v>
      </c>
      <c r="R188" s="5" t="e">
        <f t="shared" si="399"/>
        <v>#N/A</v>
      </c>
      <c r="S188" s="5" t="e">
        <f t="shared" si="400"/>
        <v>#N/A</v>
      </c>
      <c r="T188" s="5" t="e">
        <f t="shared" si="401"/>
        <v>#N/A</v>
      </c>
      <c r="U188" s="5" t="e">
        <f t="shared" si="402"/>
        <v>#N/A</v>
      </c>
      <c r="V188" s="5" t="e">
        <f t="shared" si="403"/>
        <v>#N/A</v>
      </c>
      <c r="W188" s="5" t="e">
        <f t="shared" si="404"/>
        <v>#N/A</v>
      </c>
      <c r="X188" s="5" t="e">
        <f t="shared" si="405"/>
        <v>#N/A</v>
      </c>
      <c r="Y188" s="5" t="e">
        <f t="shared" si="406"/>
        <v>#N/A</v>
      </c>
      <c r="Z188" s="5" t="e">
        <f t="shared" si="407"/>
        <v>#N/A</v>
      </c>
      <c r="AA188" s="5" t="e">
        <f t="shared" si="408"/>
        <v>#N/A</v>
      </c>
      <c r="AB188" s="5" t="e">
        <f t="shared" si="409"/>
        <v>#N/A</v>
      </c>
      <c r="AC188" s="5" t="e">
        <f t="shared" si="410"/>
        <v>#N/A</v>
      </c>
      <c r="AD188" s="5" t="e">
        <f t="shared" si="411"/>
        <v>#N/A</v>
      </c>
      <c r="AE188" s="5" t="e">
        <f t="shared" si="412"/>
        <v>#N/A</v>
      </c>
      <c r="AF188" s="5" t="e">
        <f t="shared" si="413"/>
        <v>#N/A</v>
      </c>
      <c r="AG188" s="5" t="e">
        <f t="shared" si="414"/>
        <v>#N/A</v>
      </c>
      <c r="AH188" s="5" t="e">
        <f t="shared" si="415"/>
        <v>#N/A</v>
      </c>
      <c r="AI188" s="5" t="e">
        <f t="shared" si="416"/>
        <v>#N/A</v>
      </c>
      <c r="AJ188" s="5" t="e">
        <f t="shared" si="417"/>
        <v>#N/A</v>
      </c>
      <c r="AK188" s="5" t="e">
        <f t="shared" si="418"/>
        <v>#N/A</v>
      </c>
      <c r="AL188" s="5" t="e">
        <f t="shared" si="419"/>
        <v>#N/A</v>
      </c>
      <c r="AM188" s="5" t="e">
        <f t="shared" si="420"/>
        <v>#N/A</v>
      </c>
      <c r="AN188" s="5" t="e">
        <f t="shared" si="421"/>
        <v>#N/A</v>
      </c>
      <c r="AO188" s="5" t="e">
        <f t="shared" si="422"/>
        <v>#N/A</v>
      </c>
      <c r="AP188" s="5" t="e">
        <f t="shared" si="423"/>
        <v>#N/A</v>
      </c>
      <c r="AQ188" s="5" t="e">
        <f t="shared" si="424"/>
        <v>#N/A</v>
      </c>
      <c r="AR188" s="5" t="e">
        <f t="shared" si="425"/>
        <v>#N/A</v>
      </c>
      <c r="AS188" s="5" t="e">
        <f t="shared" si="426"/>
        <v>#N/A</v>
      </c>
      <c r="AT188" s="5" t="e">
        <f t="shared" si="427"/>
        <v>#N/A</v>
      </c>
      <c r="AU188" s="5" t="e">
        <f t="shared" si="428"/>
        <v>#N/A</v>
      </c>
      <c r="AV188" s="5" t="e">
        <f t="shared" si="429"/>
        <v>#N/A</v>
      </c>
      <c r="AW188" s="5" t="e">
        <f t="shared" si="430"/>
        <v>#N/A</v>
      </c>
      <c r="AX188" s="5" t="e">
        <f t="shared" si="431"/>
        <v>#N/A</v>
      </c>
      <c r="AY188" s="5" t="e">
        <f t="shared" si="432"/>
        <v>#N/A</v>
      </c>
      <c r="AZ188" s="5" t="e">
        <f t="shared" si="433"/>
        <v>#N/A</v>
      </c>
      <c r="BA188" s="5" t="e">
        <f t="shared" si="434"/>
        <v>#N/A</v>
      </c>
      <c r="BB188" s="5" t="e">
        <f t="shared" si="435"/>
        <v>#N/A</v>
      </c>
      <c r="BC188" s="5" t="e">
        <f t="shared" si="436"/>
        <v>#N/A</v>
      </c>
      <c r="BD188" s="5" t="e">
        <f t="shared" si="437"/>
        <v>#N/A</v>
      </c>
      <c r="BE188" s="5" t="e">
        <f t="shared" si="438"/>
        <v>#N/A</v>
      </c>
      <c r="BF188" s="5" t="e">
        <f t="shared" si="439"/>
        <v>#N/A</v>
      </c>
      <c r="BG188" s="5" t="e">
        <f t="shared" si="440"/>
        <v>#N/A</v>
      </c>
      <c r="BH188" s="5" t="e">
        <f t="shared" si="441"/>
        <v>#N/A</v>
      </c>
      <c r="BI188" s="5" t="e">
        <f t="shared" si="442"/>
        <v>#N/A</v>
      </c>
      <c r="BJ188" s="8" t="e">
        <f t="shared" si="443"/>
        <v>#N/A</v>
      </c>
      <c r="BK188" s="8" t="e">
        <f t="shared" si="444"/>
        <v>#N/A</v>
      </c>
      <c r="BL188" s="8" t="e">
        <f t="shared" si="445"/>
        <v>#N/A</v>
      </c>
      <c r="BM188" s="8" t="e">
        <f t="shared" si="446"/>
        <v>#N/A</v>
      </c>
      <c r="BN188" s="8" t="e">
        <f t="shared" si="447"/>
        <v>#N/A</v>
      </c>
    </row>
    <row r="189" spans="1:66" s="10" customFormat="1" x14ac:dyDescent="0.25">
      <c r="A189" t="s">
        <v>10</v>
      </c>
      <c r="B189" t="s">
        <v>46</v>
      </c>
      <c r="C189" t="s">
        <v>247</v>
      </c>
      <c r="D189" s="16"/>
      <c r="E189">
        <f>VLOOKUP(A189,home!$A$2:$E$405,3,FALSE)</f>
        <v>1.5425</v>
      </c>
      <c r="F189">
        <f>VLOOKUP(B189,home!$B$2:$E$405,3,FALSE)</f>
        <v>1.4491000000000001</v>
      </c>
      <c r="G189">
        <f>VLOOKUP(C189,away!$B$2:$E$405,4,FALSE)</f>
        <v>1.3729</v>
      </c>
      <c r="H189">
        <f>VLOOKUP(A189,away!$A$2:$E$405,3,FALSE)</f>
        <v>1.4443999999999999</v>
      </c>
      <c r="I189">
        <f>VLOOKUP(C189,away!$B$2:$E$405,3,FALSE)</f>
        <v>1.2218</v>
      </c>
      <c r="J189">
        <f>VLOOKUP(B189,home!$B$2:$E$405,4,FALSE)</f>
        <v>0.8145</v>
      </c>
      <c r="K189" s="3">
        <f t="shared" si="392"/>
        <v>3.0687565340749998</v>
      </c>
      <c r="L189" s="3">
        <f t="shared" si="393"/>
        <v>1.4374034708399999</v>
      </c>
      <c r="M189" s="5">
        <f t="shared" si="394"/>
        <v>1.1040775401957966E-2</v>
      </c>
      <c r="N189" s="5">
        <f t="shared" si="395"/>
        <v>3.3881451656013035E-2</v>
      </c>
      <c r="O189" s="5">
        <f t="shared" si="396"/>
        <v>1.5870048883539271E-2</v>
      </c>
      <c r="P189" s="5">
        <f t="shared" si="397"/>
        <v>4.8701316207450794E-2</v>
      </c>
      <c r="Q189" s="5">
        <f t="shared" si="398"/>
        <v>5.198696307666812E-2</v>
      </c>
      <c r="R189" s="5">
        <f t="shared" si="399"/>
        <v>1.140583167379991E-2</v>
      </c>
      <c r="S189" s="5">
        <f t="shared" si="400"/>
        <v>5.3705879206579404E-2</v>
      </c>
      <c r="T189" s="5">
        <f t="shared" si="401"/>
        <v>7.4726241164833673E-2</v>
      </c>
      <c r="U189" s="5">
        <f t="shared" si="402"/>
        <v>3.5001720475533064E-2</v>
      </c>
      <c r="V189" s="5">
        <f t="shared" si="403"/>
        <v>2.6322094541122953E-2</v>
      </c>
      <c r="W189" s="5">
        <f t="shared" si="404"/>
        <v>5.3178444209413693E-2</v>
      </c>
      <c r="X189" s="5">
        <f t="shared" si="405"/>
        <v>7.6438880280482527E-2</v>
      </c>
      <c r="Y189" s="5">
        <f t="shared" si="406"/>
        <v>5.4936755911144414E-2</v>
      </c>
      <c r="Z189" s="5">
        <f t="shared" si="407"/>
        <v>5.4649273452455982E-3</v>
      </c>
      <c r="AA189" s="5">
        <f t="shared" si="408"/>
        <v>1.677053149896757E-2</v>
      </c>
      <c r="AB189" s="5">
        <f t="shared" si="409"/>
        <v>2.5732339058683672E-2</v>
      </c>
      <c r="AC189" s="5">
        <f t="shared" si="410"/>
        <v>7.2567403715951264E-3</v>
      </c>
      <c r="AD189" s="5">
        <f t="shared" si="411"/>
        <v>4.0797924534895287E-2</v>
      </c>
      <c r="AE189" s="5">
        <f t="shared" si="412"/>
        <v>5.8643078329526858E-2</v>
      </c>
      <c r="AF189" s="5">
        <f t="shared" si="413"/>
        <v>4.2146882165801952E-2</v>
      </c>
      <c r="AG189" s="5">
        <f t="shared" si="414"/>
        <v>2.0194024903402739E-2</v>
      </c>
      <c r="AH189" s="5">
        <f t="shared" si="415"/>
        <v>1.9638263834861132E-3</v>
      </c>
      <c r="AI189" s="5">
        <f t="shared" si="416"/>
        <v>6.0265050461118866E-3</v>
      </c>
      <c r="AJ189" s="5">
        <f t="shared" si="417"/>
        <v>9.2469383689459065E-3</v>
      </c>
      <c r="AK189" s="5">
        <f t="shared" si="418"/>
        <v>9.4588675132971922E-3</v>
      </c>
      <c r="AL189" s="5">
        <f t="shared" si="419"/>
        <v>1.2803912573377922E-3</v>
      </c>
      <c r="AM189" s="5">
        <f t="shared" si="420"/>
        <v>2.5039779498631721E-2</v>
      </c>
      <c r="AN189" s="5">
        <f t="shared" si="421"/>
        <v>3.5992265960401504E-2</v>
      </c>
      <c r="AO189" s="5">
        <f t="shared" si="422"/>
        <v>2.5867704007438753E-2</v>
      </c>
      <c r="AP189" s="5">
        <f t="shared" si="423"/>
        <v>1.2394109174318079E-2</v>
      </c>
      <c r="AQ189" s="5">
        <f t="shared" si="424"/>
        <v>4.4538338862836757E-3</v>
      </c>
      <c r="AR189" s="5">
        <f t="shared" si="425"/>
        <v>5.6456217195002085E-4</v>
      </c>
      <c r="AS189" s="5">
        <f t="shared" si="426"/>
        <v>1.7325038540631998E-3</v>
      </c>
      <c r="AT189" s="5">
        <f t="shared" si="427"/>
        <v>2.6583162612332828E-3</v>
      </c>
      <c r="AU189" s="5">
        <f t="shared" si="428"/>
        <v>2.7192417987658203E-3</v>
      </c>
      <c r="AV189" s="5">
        <f t="shared" si="429"/>
        <v>2.0861727594231171E-3</v>
      </c>
      <c r="AW189" s="5">
        <f t="shared" si="430"/>
        <v>1.56884964100652E-4</v>
      </c>
      <c r="AX189" s="5">
        <f t="shared" si="431"/>
        <v>1.2806831158037227E-2</v>
      </c>
      <c r="AY189" s="5">
        <f t="shared" si="432"/>
        <v>1.8408583557024565E-2</v>
      </c>
      <c r="AZ189" s="5">
        <f t="shared" si="433"/>
        <v>1.323028094905763E-2</v>
      </c>
      <c r="BA189" s="5">
        <f t="shared" si="434"/>
        <v>6.3390839187879222E-3</v>
      </c>
      <c r="BB189" s="5">
        <f t="shared" si="435"/>
        <v>2.2779553067029481E-3</v>
      </c>
      <c r="BC189" s="5">
        <f t="shared" si="436"/>
        <v>6.5486817285464278E-4</v>
      </c>
      <c r="BD189" s="5">
        <f t="shared" si="437"/>
        <v>1.3525060424432136E-4</v>
      </c>
      <c r="BE189" s="5">
        <f t="shared" si="438"/>
        <v>4.1505117551235307E-4</v>
      </c>
      <c r="BF189" s="5">
        <f t="shared" si="439"/>
        <v>6.3684550341452169E-4</v>
      </c>
      <c r="BG189" s="5">
        <f t="shared" si="440"/>
        <v>6.5144126659986534E-4</v>
      </c>
      <c r="BH189" s="5">
        <f t="shared" si="441"/>
        <v>4.9977866086110779E-4</v>
      </c>
      <c r="BI189" s="5">
        <f t="shared" si="442"/>
        <v>3.0673980622175547E-4</v>
      </c>
      <c r="BJ189" s="8">
        <f t="shared" si="443"/>
        <v>0.66439594182172101</v>
      </c>
      <c r="BK189" s="8">
        <f t="shared" si="444"/>
        <v>0.1667157805430686</v>
      </c>
      <c r="BL189" s="8">
        <f t="shared" si="445"/>
        <v>0.14388251276465394</v>
      </c>
      <c r="BM189" s="8">
        <f t="shared" si="446"/>
        <v>0.78932107698233589</v>
      </c>
      <c r="BN189" s="8">
        <f t="shared" si="447"/>
        <v>0.17288638689942909</v>
      </c>
    </row>
    <row r="190" spans="1:66" x14ac:dyDescent="0.25">
      <c r="A190" t="s">
        <v>13</v>
      </c>
      <c r="B190" t="s">
        <v>58</v>
      </c>
      <c r="C190" t="s">
        <v>55</v>
      </c>
      <c r="D190" s="16"/>
      <c r="E190">
        <f>VLOOKUP(A190,home!$A$2:$E$405,3,FALSE)</f>
        <v>1.4837</v>
      </c>
      <c r="F190">
        <f>VLOOKUP(B190,home!$B$2:$E$405,3,FALSE)</f>
        <v>0.75329999999999997</v>
      </c>
      <c r="G190">
        <f>VLOOKUP(C190,away!$B$2:$E$405,4,FALSE)</f>
        <v>1.1496999999999999</v>
      </c>
      <c r="H190">
        <f>VLOOKUP(A190,away!$A$2:$E$405,3,FALSE)</f>
        <v>1.2190000000000001</v>
      </c>
      <c r="I190">
        <f>VLOOKUP(C190,away!$B$2:$E$405,3,FALSE)</f>
        <v>0.91690000000000005</v>
      </c>
      <c r="J190">
        <f>VLOOKUP(B190,home!$B$2:$E$405,4,FALSE)</f>
        <v>1.2063999999999999</v>
      </c>
      <c r="K190" s="3">
        <f t="shared" si="392"/>
        <v>1.2849865901369999</v>
      </c>
      <c r="L190" s="3">
        <f t="shared" si="393"/>
        <v>1.3483946070400001</v>
      </c>
      <c r="M190" s="5">
        <f t="shared" si="394"/>
        <v>7.1835162300048577E-2</v>
      </c>
      <c r="N190" s="5">
        <f t="shared" si="395"/>
        <v>9.2307220255877398E-2</v>
      </c>
      <c r="O190" s="5">
        <f t="shared" si="396"/>
        <v>9.686214544122862E-2</v>
      </c>
      <c r="P190" s="5">
        <f t="shared" si="397"/>
        <v>0.12446655798387854</v>
      </c>
      <c r="Q190" s="5">
        <f t="shared" si="398"/>
        <v>5.9306770100812457E-2</v>
      </c>
      <c r="R190" s="5">
        <f t="shared" si="399"/>
        <v>6.5304197269638417E-2</v>
      </c>
      <c r="S190" s="5">
        <f t="shared" si="400"/>
        <v>5.3914836273515752E-2</v>
      </c>
      <c r="T190" s="5">
        <f t="shared" si="401"/>
        <v>7.9968928964896629E-2</v>
      </c>
      <c r="U190" s="5">
        <f t="shared" si="402"/>
        <v>8.3915017771146655E-2</v>
      </c>
      <c r="V190" s="5">
        <f t="shared" si="403"/>
        <v>1.0379618313134043E-2</v>
      </c>
      <c r="W190" s="5">
        <f t="shared" si="404"/>
        <v>2.5402801427960663E-2</v>
      </c>
      <c r="X190" s="5">
        <f t="shared" si="405"/>
        <v>3.4253000449170172E-2</v>
      </c>
      <c r="Y190" s="5">
        <f t="shared" si="406"/>
        <v>2.3093280540299885E-2</v>
      </c>
      <c r="Z190" s="5">
        <f t="shared" si="407"/>
        <v>2.9351942471818899E-2</v>
      </c>
      <c r="AA190" s="5">
        <f t="shared" si="408"/>
        <v>3.7716852470759954E-2</v>
      </c>
      <c r="AB190" s="5">
        <f t="shared" si="409"/>
        <v>2.4232824823551057E-2</v>
      </c>
      <c r="AC190" s="5">
        <f t="shared" si="410"/>
        <v>1.1240276725710771E-3</v>
      </c>
      <c r="AD190" s="5">
        <f t="shared" si="411"/>
        <v>8.1605647967106232E-3</v>
      </c>
      <c r="AE190" s="5">
        <f t="shared" si="412"/>
        <v>1.1003661562285079E-2</v>
      </c>
      <c r="AF190" s="5">
        <f t="shared" si="413"/>
        <v>7.4186389541392728E-3</v>
      </c>
      <c r="AG190" s="5">
        <f t="shared" si="414"/>
        <v>3.334417585779419E-3</v>
      </c>
      <c r="AH190" s="5">
        <f t="shared" si="415"/>
        <v>9.8945002337872383E-3</v>
      </c>
      <c r="AI190" s="5">
        <f t="shared" si="416"/>
        <v>1.2714300116524014E-2</v>
      </c>
      <c r="AJ190" s="5">
        <f t="shared" si="417"/>
        <v>8.1688525763553271E-3</v>
      </c>
      <c r="AK190" s="5">
        <f t="shared" si="418"/>
        <v>3.4989553391408935E-3</v>
      </c>
      <c r="AL190" s="5">
        <f t="shared" si="419"/>
        <v>7.7902715608374004E-5</v>
      </c>
      <c r="AM190" s="5">
        <f t="shared" si="420"/>
        <v>2.0972432663434425E-3</v>
      </c>
      <c r="AN190" s="5">
        <f t="shared" si="421"/>
        <v>2.8279115099884523E-3</v>
      </c>
      <c r="AO190" s="5">
        <f t="shared" si="422"/>
        <v>1.9065703146273867E-3</v>
      </c>
      <c r="AP190" s="5">
        <f t="shared" si="423"/>
        <v>8.5693637672870767E-4</v>
      </c>
      <c r="AQ190" s="5">
        <f t="shared" si="424"/>
        <v>2.8887209723934702E-4</v>
      </c>
      <c r="AR190" s="5">
        <f t="shared" si="425"/>
        <v>2.6683381509189467E-3</v>
      </c>
      <c r="AS190" s="5">
        <f t="shared" si="426"/>
        <v>3.4287787418818055E-3</v>
      </c>
      <c r="AT190" s="5">
        <f t="shared" si="427"/>
        <v>2.2029673519324668E-3</v>
      </c>
      <c r="AU190" s="5">
        <f t="shared" si="428"/>
        <v>9.435945019142792E-4</v>
      </c>
      <c r="AV190" s="5">
        <f t="shared" si="429"/>
        <v>3.0312657037171272E-4</v>
      </c>
      <c r="AW190" s="5">
        <f t="shared" si="430"/>
        <v>3.7494338732173563E-6</v>
      </c>
      <c r="AX190" s="5">
        <f t="shared" si="431"/>
        <v>4.4915491225107449E-4</v>
      </c>
      <c r="AY190" s="5">
        <f t="shared" si="432"/>
        <v>6.056380614048733E-4</v>
      </c>
      <c r="AZ190" s="5">
        <f t="shared" si="433"/>
        <v>4.0831954790824588E-4</v>
      </c>
      <c r="BA190" s="5">
        <f t="shared" si="434"/>
        <v>1.8352529211616313E-4</v>
      </c>
      <c r="BB190" s="5">
        <f t="shared" si="435"/>
        <v>6.1866128536218785E-5</v>
      </c>
      <c r="BC190" s="5">
        <f t="shared" si="436"/>
        <v>1.6683990815336176E-5</v>
      </c>
      <c r="BD190" s="5">
        <f t="shared" si="437"/>
        <v>5.9966212874303082E-4</v>
      </c>
      <c r="BE190" s="5">
        <f t="shared" si="438"/>
        <v>7.7055779404780196E-4</v>
      </c>
      <c r="BF190" s="5">
        <f t="shared" si="439"/>
        <v>4.9507821613848681E-4</v>
      </c>
      <c r="BG190" s="5">
        <f t="shared" si="440"/>
        <v>2.1205628960230101E-4</v>
      </c>
      <c r="BH190" s="5">
        <f t="shared" si="441"/>
        <v>6.8122372123291243E-5</v>
      </c>
      <c r="BI190" s="5">
        <f t="shared" si="442"/>
        <v>1.7507266933350349E-5</v>
      </c>
      <c r="BJ190" s="8">
        <f t="shared" si="443"/>
        <v>0.3539520061358909</v>
      </c>
      <c r="BK190" s="8">
        <f t="shared" si="444"/>
        <v>0.26240374332016125</v>
      </c>
      <c r="BL190" s="8">
        <f t="shared" si="445"/>
        <v>0.35401743542673958</v>
      </c>
      <c r="BM190" s="8">
        <f t="shared" si="446"/>
        <v>0.48904118537559493</v>
      </c>
      <c r="BN190" s="8">
        <f t="shared" si="447"/>
        <v>0.51008205335148393</v>
      </c>
    </row>
    <row r="191" spans="1:66" x14ac:dyDescent="0.25">
      <c r="A191" t="s">
        <v>13</v>
      </c>
      <c r="B191" t="s">
        <v>56</v>
      </c>
      <c r="C191" t="s">
        <v>249</v>
      </c>
      <c r="D191" s="16"/>
      <c r="E191">
        <f>VLOOKUP(A191,home!$A$2:$E$405,3,FALSE)</f>
        <v>1.4837</v>
      </c>
      <c r="F191">
        <f>VLOOKUP(B191,home!$B$2:$E$405,3,FALSE)</f>
        <v>0.4758</v>
      </c>
      <c r="G191">
        <f>VLOOKUP(C191,away!$B$2:$E$405,4,FALSE)</f>
        <v>0.87219999999999998</v>
      </c>
      <c r="H191">
        <f>VLOOKUP(A191,away!$A$2:$E$405,3,FALSE)</f>
        <v>1.2190000000000001</v>
      </c>
      <c r="I191">
        <f>VLOOKUP(C191,away!$B$2:$E$405,3,FALSE)</f>
        <v>0.67559999999999998</v>
      </c>
      <c r="J191">
        <f>VLOOKUP(B191,home!$B$2:$E$405,4,FALSE)</f>
        <v>1.0616000000000001</v>
      </c>
      <c r="K191" s="3">
        <f t="shared" si="392"/>
        <v>0.615724758012</v>
      </c>
      <c r="L191" s="3">
        <f t="shared" si="393"/>
        <v>0.8742874742400002</v>
      </c>
      <c r="M191" s="5">
        <f t="shared" si="394"/>
        <v>0.22536989874118318</v>
      </c>
      <c r="N191" s="5">
        <f t="shared" si="395"/>
        <v>0.13876582636560394</v>
      </c>
      <c r="O191" s="5">
        <f t="shared" si="396"/>
        <v>0.19703807954015362</v>
      </c>
      <c r="P191" s="5">
        <f t="shared" si="397"/>
        <v>0.12132122384401028</v>
      </c>
      <c r="Q191" s="5">
        <f t="shared" si="398"/>
        <v>4.2720777429648339E-2</v>
      </c>
      <c r="R191" s="5">
        <f t="shared" si="399"/>
        <v>8.613396244513058E-2</v>
      </c>
      <c r="S191" s="5">
        <f t="shared" si="400"/>
        <v>1.6327423756701084E-2</v>
      </c>
      <c r="T191" s="5">
        <f t="shared" si="401"/>
        <v>3.7350240596536452E-2</v>
      </c>
      <c r="U191" s="5">
        <f t="shared" si="402"/>
        <v>5.3034813183142709E-2</v>
      </c>
      <c r="V191" s="5">
        <f t="shared" si="403"/>
        <v>9.7659844423026408E-4</v>
      </c>
      <c r="W191" s="5">
        <f t="shared" si="404"/>
        <v>8.768080114984915E-3</v>
      </c>
      <c r="X191" s="5">
        <f t="shared" si="405"/>
        <v>7.6658226176641309E-3</v>
      </c>
      <c r="Y191" s="5">
        <f t="shared" si="406"/>
        <v>3.3510663471847191E-3</v>
      </c>
      <c r="Z191" s="5">
        <f t="shared" si="407"/>
        <v>2.5101948157478751E-2</v>
      </c>
      <c r="AA191" s="5">
        <f t="shared" si="408"/>
        <v>1.5455890954893371E-2</v>
      </c>
      <c r="AB191" s="5">
        <f t="shared" si="409"/>
        <v>4.7582873590307894E-3</v>
      </c>
      <c r="AC191" s="5">
        <f t="shared" si="410"/>
        <v>3.2857681726785857E-5</v>
      </c>
      <c r="AD191" s="5">
        <f t="shared" si="411"/>
        <v>1.3496810017572288E-3</v>
      </c>
      <c r="AE191" s="5">
        <f t="shared" si="412"/>
        <v>1.1800091940560406E-3</v>
      </c>
      <c r="AF191" s="5">
        <f t="shared" si="413"/>
        <v>5.1583362892561693E-4</v>
      </c>
      <c r="AG191" s="5">
        <f t="shared" si="414"/>
        <v>1.5032896018714374E-4</v>
      </c>
      <c r="AH191" s="5">
        <f t="shared" si="415"/>
        <v>5.4865797132763799E-3</v>
      </c>
      <c r="AI191" s="5">
        <f t="shared" si="416"/>
        <v>3.378222966270647E-3</v>
      </c>
      <c r="AJ191" s="5">
        <f t="shared" si="417"/>
        <v>1.0400277592087872E-3</v>
      </c>
      <c r="AK191" s="5">
        <f t="shared" si="418"/>
        <v>2.1345694678819778E-4</v>
      </c>
      <c r="AL191" s="5">
        <f t="shared" si="419"/>
        <v>7.0751847199409342E-7</v>
      </c>
      <c r="AM191" s="5">
        <f t="shared" si="420"/>
        <v>1.6620640164007275E-4</v>
      </c>
      <c r="AN191" s="5">
        <f t="shared" si="421"/>
        <v>1.4531217509241822E-4</v>
      </c>
      <c r="AO191" s="5">
        <f t="shared" si="422"/>
        <v>6.3522307268935481E-5</v>
      </c>
      <c r="AP191" s="5">
        <f t="shared" si="423"/>
        <v>1.8512252526684939E-5</v>
      </c>
      <c r="AQ191" s="5">
        <f t="shared" si="424"/>
        <v>4.0462576260121083E-6</v>
      </c>
      <c r="AR191" s="5">
        <f t="shared" si="425"/>
        <v>9.5936958394736665E-4</v>
      </c>
      <c r="AS191" s="5">
        <f t="shared" si="426"/>
        <v>5.9070760492006531E-4</v>
      </c>
      <c r="AT191" s="5">
        <f t="shared" si="427"/>
        <v>1.8185664854762765E-4</v>
      </c>
      <c r="AU191" s="5">
        <f t="shared" si="428"/>
        <v>3.7324546973287129E-5</v>
      </c>
      <c r="AV191" s="5">
        <f t="shared" si="429"/>
        <v>5.7454119132586851E-6</v>
      </c>
      <c r="AW191" s="5">
        <f t="shared" si="430"/>
        <v>1.057976826763654E-8</v>
      </c>
      <c r="AX191" s="5">
        <f t="shared" si="431"/>
        <v>1.705623273831317E-5</v>
      </c>
      <c r="AY191" s="5">
        <f t="shared" si="432"/>
        <v>1.4912050640829423E-5</v>
      </c>
      <c r="AZ191" s="5">
        <f t="shared" si="433"/>
        <v>6.5187095452548656E-6</v>
      </c>
      <c r="BA191" s="5">
        <f t="shared" si="434"/>
        <v>1.8997420345416858E-6</v>
      </c>
      <c r="BB191" s="5">
        <f t="shared" si="435"/>
        <v>4.1523016627175232E-7</v>
      </c>
      <c r="BC191" s="5">
        <f t="shared" si="436"/>
        <v>7.2606106659597165E-8</v>
      </c>
      <c r="BD191" s="5">
        <f t="shared" si="437"/>
        <v>1.3979413506867046E-4</v>
      </c>
      <c r="BE191" s="5">
        <f t="shared" si="438"/>
        <v>8.6074709986653944E-5</v>
      </c>
      <c r="BF191" s="5">
        <f t="shared" si="439"/>
        <v>2.6499164988742786E-5</v>
      </c>
      <c r="BG191" s="5">
        <f t="shared" si="440"/>
        <v>5.4387306500712398E-6</v>
      </c>
      <c r="BH191" s="5">
        <f t="shared" si="441"/>
        <v>8.3719027835189031E-7</v>
      </c>
      <c r="BI191" s="5">
        <f t="shared" si="442"/>
        <v>1.0309575630964335E-7</v>
      </c>
      <c r="BJ191" s="8">
        <f t="shared" si="443"/>
        <v>0.24225614022193459</v>
      </c>
      <c r="BK191" s="8">
        <f t="shared" si="444"/>
        <v>0.36404362203696439</v>
      </c>
      <c r="BL191" s="8">
        <f t="shared" si="445"/>
        <v>0.36857307169092562</v>
      </c>
      <c r="BM191" s="8">
        <f t="shared" si="446"/>
        <v>0.18861011227070068</v>
      </c>
      <c r="BN191" s="8">
        <f t="shared" si="447"/>
        <v>0.81134976836572992</v>
      </c>
    </row>
    <row r="192" spans="1:66" x14ac:dyDescent="0.25">
      <c r="A192" t="s">
        <v>13</v>
      </c>
      <c r="B192" t="s">
        <v>61</v>
      </c>
      <c r="C192" t="s">
        <v>17</v>
      </c>
      <c r="D192" s="16"/>
      <c r="E192">
        <f>VLOOKUP(A192,home!$A$2:$E$405,3,FALSE)</f>
        <v>1.4837</v>
      </c>
      <c r="F192">
        <f>VLOOKUP(B192,home!$B$2:$E$405,3,FALSE)</f>
        <v>0.99119999999999997</v>
      </c>
      <c r="G192">
        <f>VLOOKUP(C192,away!$B$2:$E$405,4,FALSE)</f>
        <v>0.75449999999999995</v>
      </c>
      <c r="H192">
        <f>VLOOKUP(A192,away!$A$2:$E$405,3,FALSE)</f>
        <v>1.2190000000000001</v>
      </c>
      <c r="I192">
        <f>VLOOKUP(C192,away!$B$2:$E$405,3,FALSE)</f>
        <v>1.5479000000000001</v>
      </c>
      <c r="J192">
        <f>VLOOKUP(B192,home!$B$2:$E$405,4,FALSE)</f>
        <v>1.1099000000000001</v>
      </c>
      <c r="K192" s="3">
        <f t="shared" si="392"/>
        <v>1.10960047548</v>
      </c>
      <c r="L192" s="3">
        <f t="shared" si="393"/>
        <v>2.0942593219900005</v>
      </c>
      <c r="M192" s="5">
        <f t="shared" si="394"/>
        <v>4.0605173374696171E-2</v>
      </c>
      <c r="N192" s="5">
        <f t="shared" si="395"/>
        <v>4.5055519683510716E-2</v>
      </c>
      <c r="O192" s="5">
        <f t="shared" si="396"/>
        <v>8.5037762860977625E-2</v>
      </c>
      <c r="P192" s="5">
        <f t="shared" si="397"/>
        <v>9.4357942104296252E-2</v>
      </c>
      <c r="Q192" s="5">
        <f t="shared" si="398"/>
        <v>2.4996813031910998E-2</v>
      </c>
      <c r="R192" s="5">
        <f t="shared" si="399"/>
        <v>8.9045563796388741E-2</v>
      </c>
      <c r="S192" s="5">
        <f t="shared" si="400"/>
        <v>5.4817037449876101E-2</v>
      </c>
      <c r="T192" s="5">
        <f t="shared" si="401"/>
        <v>5.2349808712120728E-2</v>
      </c>
      <c r="U192" s="5">
        <f t="shared" si="402"/>
        <v>9.8804999927857629E-2</v>
      </c>
      <c r="V192" s="5">
        <f t="shared" si="403"/>
        <v>1.415370510193204E-2</v>
      </c>
      <c r="W192" s="5">
        <f t="shared" si="404"/>
        <v>9.245491875231035E-3</v>
      </c>
      <c r="X192" s="5">
        <f t="shared" si="405"/>
        <v>1.9362457546085402E-2</v>
      </c>
      <c r="Y192" s="5">
        <f t="shared" si="406"/>
        <v>2.0275003606262498E-2</v>
      </c>
      <c r="Z192" s="5">
        <f t="shared" si="407"/>
        <v>6.2161500687480817E-2</v>
      </c>
      <c r="AA192" s="5">
        <f t="shared" si="408"/>
        <v>6.897443071937906E-2</v>
      </c>
      <c r="AB192" s="5">
        <f t="shared" si="409"/>
        <v>3.8267030561092666E-2</v>
      </c>
      <c r="AC192" s="5">
        <f t="shared" si="410"/>
        <v>2.0556409066486633E-3</v>
      </c>
      <c r="AD192" s="5">
        <f t="shared" si="411"/>
        <v>2.5647005452007071E-3</v>
      </c>
      <c r="AE192" s="5">
        <f t="shared" si="412"/>
        <v>5.3711480248994168E-3</v>
      </c>
      <c r="AF192" s="5">
        <f t="shared" si="413"/>
        <v>5.624288410466893E-3</v>
      </c>
      <c r="AG192" s="5">
        <f t="shared" si="414"/>
        <v>3.9262394777268717E-3</v>
      </c>
      <c r="AH192" s="5">
        <f t="shared" si="415"/>
        <v>3.2545575570911138E-2</v>
      </c>
      <c r="AI192" s="5">
        <f t="shared" si="416"/>
        <v>3.6112586128253271E-2</v>
      </c>
      <c r="AJ192" s="5">
        <f t="shared" si="417"/>
        <v>2.0035271369361143E-2</v>
      </c>
      <c r="AK192" s="5">
        <f t="shared" si="418"/>
        <v>7.4103822126046527E-3</v>
      </c>
      <c r="AL192" s="5">
        <f t="shared" si="419"/>
        <v>1.910752049911464E-4</v>
      </c>
      <c r="AM192" s="5">
        <f t="shared" si="420"/>
        <v>5.6915858888370444E-4</v>
      </c>
      <c r="AN192" s="5">
        <f t="shared" si="421"/>
        <v>1.1919656804603722E-3</v>
      </c>
      <c r="AO192" s="5">
        <f t="shared" si="422"/>
        <v>1.2481426188981446E-3</v>
      </c>
      <c r="AP192" s="5">
        <f t="shared" si="423"/>
        <v>8.7131143826681742E-4</v>
      </c>
      <c r="AQ192" s="5">
        <f t="shared" si="424"/>
        <v>4.561880254866994E-4</v>
      </c>
      <c r="AR192" s="5">
        <f t="shared" si="425"/>
        <v>1.3631775005782132E-2</v>
      </c>
      <c r="AS192" s="5">
        <f t="shared" si="426"/>
        <v>1.5125824028052235E-2</v>
      </c>
      <c r="AT192" s="5">
        <f t="shared" si="427"/>
        <v>8.3918107667767857E-3</v>
      </c>
      <c r="AU192" s="5">
        <f t="shared" si="428"/>
        <v>3.1038524056512351E-3</v>
      </c>
      <c r="AV192" s="5">
        <f t="shared" si="429"/>
        <v>8.6100902628258769E-4</v>
      </c>
      <c r="AW192" s="5">
        <f t="shared" si="430"/>
        <v>1.2333857453573561E-5</v>
      </c>
      <c r="AX192" s="5">
        <f t="shared" si="431"/>
        <v>1.0525644014148071E-4</v>
      </c>
      <c r="AY192" s="5">
        <f t="shared" si="432"/>
        <v>2.2043428096577843E-4</v>
      </c>
      <c r="AZ192" s="5">
        <f t="shared" si="433"/>
        <v>2.3082327389937227E-4</v>
      </c>
      <c r="BA192" s="5">
        <f t="shared" si="434"/>
        <v>1.6113459769867054E-4</v>
      </c>
      <c r="BB192" s="5">
        <f t="shared" si="435"/>
        <v>8.4364408331387333E-5</v>
      </c>
      <c r="BC192" s="5">
        <f t="shared" si="436"/>
        <v>3.5336189718435747E-5</v>
      </c>
      <c r="BD192" s="5">
        <f t="shared" si="437"/>
        <v>4.758078646854927E-3</v>
      </c>
      <c r="BE192" s="5">
        <f t="shared" si="438"/>
        <v>5.2795663289214624E-3</v>
      </c>
      <c r="BF192" s="5">
        <f t="shared" si="439"/>
        <v>2.9291046544497267E-3</v>
      </c>
      <c r="BG192" s="5">
        <f t="shared" si="440"/>
        <v>1.0833786391026994E-3</v>
      </c>
      <c r="BH192" s="5">
        <f t="shared" si="441"/>
        <v>3.0052936326830748E-4</v>
      </c>
      <c r="BI192" s="5">
        <f t="shared" si="442"/>
        <v>6.6693504875643185E-5</v>
      </c>
      <c r="BJ192" s="8">
        <f t="shared" si="443"/>
        <v>0.19394558645616608</v>
      </c>
      <c r="BK192" s="8">
        <f t="shared" si="444"/>
        <v>0.20640100842340614</v>
      </c>
      <c r="BL192" s="8">
        <f t="shared" si="445"/>
        <v>0.53176522551684358</v>
      </c>
      <c r="BM192" s="8">
        <f t="shared" si="446"/>
        <v>0.61496644580860416</v>
      </c>
      <c r="BN192" s="8">
        <f t="shared" si="447"/>
        <v>0.37909877485178051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1.4837</v>
      </c>
      <c r="F193">
        <f>VLOOKUP(B193,home!$B$2:$E$405,3,FALSE)</f>
        <v>1.1894</v>
      </c>
      <c r="G193">
        <f>VLOOKUP(C193,away!$B$2:$E$405,4,FALSE)</f>
        <v>0.55510000000000004</v>
      </c>
      <c r="H193">
        <f>VLOOKUP(A193,away!$A$2:$E$405,3,FALSE)</f>
        <v>1.2190000000000001</v>
      </c>
      <c r="I193">
        <f>VLOOKUP(C193,away!$B$2:$E$405,3,FALSE)</f>
        <v>0.86860000000000004</v>
      </c>
      <c r="J193">
        <f>VLOOKUP(B193,home!$B$2:$E$405,4,FALSE)</f>
        <v>0.82030000000000003</v>
      </c>
      <c r="K193" s="3">
        <f t="shared" si="392"/>
        <v>0.97959206417800004</v>
      </c>
      <c r="L193" s="3">
        <f t="shared" si="393"/>
        <v>0.86855283502000014</v>
      </c>
      <c r="M193" s="5">
        <f t="shared" si="394"/>
        <v>0.15752912783225423</v>
      </c>
      <c r="N193" s="5">
        <f t="shared" si="395"/>
        <v>0.15431428350135792</v>
      </c>
      <c r="O193" s="5">
        <f t="shared" si="396"/>
        <v>0.13682237057693242</v>
      </c>
      <c r="P193" s="5">
        <f t="shared" si="397"/>
        <v>0.13403010841918447</v>
      </c>
      <c r="Q193" s="5">
        <f t="shared" si="398"/>
        <v>7.5582523753622163E-2</v>
      </c>
      <c r="R193" s="5">
        <f t="shared" si="399"/>
        <v>5.9418728929375837E-2</v>
      </c>
      <c r="S193" s="5">
        <f t="shared" si="400"/>
        <v>2.8509124328402746E-2</v>
      </c>
      <c r="T193" s="5">
        <f t="shared" si="401"/>
        <v>6.5647415284175031E-2</v>
      </c>
      <c r="U193" s="5">
        <f t="shared" si="402"/>
        <v>5.8206115322760314E-2</v>
      </c>
      <c r="V193" s="5">
        <f t="shared" si="403"/>
        <v>2.6951495519544179E-3</v>
      </c>
      <c r="W193" s="5">
        <f t="shared" si="404"/>
        <v>2.4680013486531153E-2</v>
      </c>
      <c r="X193" s="5">
        <f t="shared" si="405"/>
        <v>2.1435895682058469E-2</v>
      </c>
      <c r="Y193" s="5">
        <f t="shared" si="406"/>
        <v>9.3091039829224301E-3</v>
      </c>
      <c r="Z193" s="5">
        <f t="shared" si="407"/>
        <v>1.72027684882981E-2</v>
      </c>
      <c r="AA193" s="5">
        <f t="shared" si="408"/>
        <v>1.6851695493028184E-2</v>
      </c>
      <c r="AB193" s="5">
        <f t="shared" si="409"/>
        <v>8.2538935864572907E-3</v>
      </c>
      <c r="AC193" s="5">
        <f t="shared" si="410"/>
        <v>1.4331920373443014E-4</v>
      </c>
      <c r="AD193" s="5">
        <f t="shared" si="411"/>
        <v>6.0440863388029811E-3</v>
      </c>
      <c r="AE193" s="5">
        <f t="shared" si="412"/>
        <v>5.2496083246729823E-3</v>
      </c>
      <c r="AF193" s="5">
        <f t="shared" si="413"/>
        <v>2.2797810965696557E-3</v>
      </c>
      <c r="AG193" s="5">
        <f t="shared" si="414"/>
        <v>6.600367782168599E-4</v>
      </c>
      <c r="AH193" s="5">
        <f t="shared" si="415"/>
        <v>3.7353783351760077E-3</v>
      </c>
      <c r="AI193" s="5">
        <f t="shared" si="416"/>
        <v>3.6591469738408463E-3</v>
      </c>
      <c r="AJ193" s="5">
        <f t="shared" si="417"/>
        <v>1.7922356686177186E-3</v>
      </c>
      <c r="AK193" s="5">
        <f t="shared" si="418"/>
        <v>5.8521994603822302E-4</v>
      </c>
      <c r="AL193" s="5">
        <f t="shared" si="419"/>
        <v>4.8775965891290352E-6</v>
      </c>
      <c r="AM193" s="5">
        <f t="shared" si="420"/>
        <v>1.1841478025396131E-3</v>
      </c>
      <c r="AN193" s="5">
        <f t="shared" si="421"/>
        <v>1.0284949309784844E-3</v>
      </c>
      <c r="AO193" s="5">
        <f t="shared" si="422"/>
        <v>4.4665109405253085E-4</v>
      </c>
      <c r="AP193" s="5">
        <f t="shared" si="423"/>
        <v>1.2931335800137018E-4</v>
      </c>
      <c r="AQ193" s="5">
        <f t="shared" si="424"/>
        <v>2.8078870924511564E-5</v>
      </c>
      <c r="AR193" s="5">
        <f t="shared" si="425"/>
        <v>6.4887468857788223E-4</v>
      </c>
      <c r="AS193" s="5">
        <f t="shared" si="426"/>
        <v>6.3563249557686439E-4</v>
      </c>
      <c r="AT193" s="5">
        <f t="shared" si="427"/>
        <v>3.1133027420037705E-4</v>
      </c>
      <c r="AU193" s="5">
        <f t="shared" si="428"/>
        <v>1.0165888864835005E-4</v>
      </c>
      <c r="AV193" s="5">
        <f t="shared" si="429"/>
        <v>2.4896060143269664E-5</v>
      </c>
      <c r="AW193" s="5">
        <f t="shared" si="430"/>
        <v>1.1527758718906616E-7</v>
      </c>
      <c r="AX193" s="5">
        <f t="shared" si="431"/>
        <v>1.9333029836360367E-4</v>
      </c>
      <c r="AY193" s="5">
        <f t="shared" si="432"/>
        <v>1.6791757873897047E-4</v>
      </c>
      <c r="AZ193" s="5">
        <f t="shared" si="433"/>
        <v>7.2922644531713432E-5</v>
      </c>
      <c r="BA193" s="5">
        <f t="shared" si="434"/>
        <v>2.1112389881725141E-5</v>
      </c>
      <c r="BB193" s="5">
        <f t="shared" si="435"/>
        <v>4.5843065214549835E-6</v>
      </c>
      <c r="BC193" s="5">
        <f t="shared" si="436"/>
        <v>7.9634248516208035E-7</v>
      </c>
      <c r="BD193" s="5">
        <f t="shared" si="437"/>
        <v>9.3930325056173171E-5</v>
      </c>
      <c r="BE193" s="5">
        <f t="shared" si="438"/>
        <v>9.2013401010687169E-5</v>
      </c>
      <c r="BF193" s="5">
        <f t="shared" si="439"/>
        <v>4.5067798714048561E-5</v>
      </c>
      <c r="BG193" s="5">
        <f t="shared" si="440"/>
        <v>1.4716019323417818E-5</v>
      </c>
      <c r="BH193" s="5">
        <f t="shared" si="441"/>
        <v>3.6039239363775479E-6</v>
      </c>
      <c r="BI193" s="5">
        <f t="shared" si="442"/>
        <v>7.0607505759531736E-7</v>
      </c>
      <c r="BJ193" s="8">
        <f t="shared" si="443"/>
        <v>0.36848009784594882</v>
      </c>
      <c r="BK193" s="8">
        <f t="shared" si="444"/>
        <v>0.32307962451085842</v>
      </c>
      <c r="BL193" s="8">
        <f t="shared" si="445"/>
        <v>0.29129721478247178</v>
      </c>
      <c r="BM193" s="8">
        <f t="shared" si="446"/>
        <v>0.28219476031369828</v>
      </c>
      <c r="BN193" s="8">
        <f t="shared" si="447"/>
        <v>0.71769714301272702</v>
      </c>
    </row>
    <row r="194" spans="1:66" x14ac:dyDescent="0.25">
      <c r="A194" t="s">
        <v>13</v>
      </c>
      <c r="B194" t="s">
        <v>59</v>
      </c>
      <c r="C194" t="s">
        <v>63</v>
      </c>
      <c r="D194" s="16"/>
      <c r="E194">
        <f>VLOOKUP(A194,home!$A$2:$E$405,3,FALSE)</f>
        <v>1.4837</v>
      </c>
      <c r="F194">
        <f>VLOOKUP(B194,home!$B$2:$E$405,3,FALSE)</f>
        <v>1.0705</v>
      </c>
      <c r="G194">
        <f>VLOOKUP(C194,away!$B$2:$E$405,4,FALSE)</f>
        <v>0.82630000000000003</v>
      </c>
      <c r="H194">
        <f>VLOOKUP(A194,away!$A$2:$E$405,3,FALSE)</f>
        <v>1.2190000000000001</v>
      </c>
      <c r="I194">
        <f>VLOOKUP(C194,away!$B$2:$E$405,3,FALSE)</f>
        <v>1.1497999999999999</v>
      </c>
      <c r="J194">
        <f>VLOOKUP(B194,home!$B$2:$E$405,4,FALSE)</f>
        <v>0.62729999999999997</v>
      </c>
      <c r="K194" s="3">
        <f t="shared" si="392"/>
        <v>1.3124129923550001</v>
      </c>
      <c r="L194" s="3">
        <f t="shared" si="393"/>
        <v>0.87922756926000001</v>
      </c>
      <c r="M194" s="5">
        <f t="shared" si="394"/>
        <v>0.11173329282188643</v>
      </c>
      <c r="N194" s="5">
        <f t="shared" si="395"/>
        <v>0.14664022517804942</v>
      </c>
      <c r="O194" s="5">
        <f t="shared" si="396"/>
        <v>9.8238991453203015E-2</v>
      </c>
      <c r="P194" s="5">
        <f t="shared" si="397"/>
        <v>0.12893012873903542</v>
      </c>
      <c r="Q194" s="5">
        <f t="shared" si="398"/>
        <v>9.6226268362767459E-2</v>
      </c>
      <c r="R194" s="5">
        <f t="shared" si="399"/>
        <v>4.3187214830976796E-2</v>
      </c>
      <c r="S194" s="5">
        <f t="shared" si="400"/>
        <v>3.7193431064371459E-2</v>
      </c>
      <c r="T194" s="5">
        <f t="shared" si="401"/>
        <v>8.4604788031556466E-2</v>
      </c>
      <c r="U194" s="5">
        <f t="shared" si="402"/>
        <v>5.667946184780049E-2</v>
      </c>
      <c r="V194" s="5">
        <f t="shared" si="403"/>
        <v>4.7686511476138366E-3</v>
      </c>
      <c r="W194" s="5">
        <f t="shared" si="404"/>
        <v>4.2096201601711646E-2</v>
      </c>
      <c r="X194" s="5">
        <f t="shared" si="405"/>
        <v>3.7012141009351844E-2</v>
      </c>
      <c r="Y194" s="5">
        <f t="shared" si="406"/>
        <v>1.627104738638039E-2</v>
      </c>
      <c r="Z194" s="5">
        <f t="shared" si="407"/>
        <v>1.2657129972983051E-2</v>
      </c>
      <c r="AA194" s="5">
        <f t="shared" si="408"/>
        <v>1.6611381822468848E-2</v>
      </c>
      <c r="AB194" s="5">
        <f t="shared" si="409"/>
        <v>1.09004966623889E-2</v>
      </c>
      <c r="AC194" s="5">
        <f t="shared" si="410"/>
        <v>3.4391204651592038E-4</v>
      </c>
      <c r="AD194" s="5">
        <f t="shared" si="411"/>
        <v>1.3811900477720431E-2</v>
      </c>
      <c r="AE194" s="5">
        <f t="shared" si="412"/>
        <v>1.2143803683887166E-2</v>
      </c>
      <c r="AF194" s="5">
        <f t="shared" si="413"/>
        <v>5.338583497277373E-3</v>
      </c>
      <c r="AG194" s="5">
        <f t="shared" si="414"/>
        <v>1.5646099305342449E-3</v>
      </c>
      <c r="AH194" s="5">
        <f t="shared" si="415"/>
        <v>2.7821244049884442E-3</v>
      </c>
      <c r="AI194" s="5">
        <f t="shared" si="416"/>
        <v>3.6512962154547578E-3</v>
      </c>
      <c r="AJ194" s="5">
        <f t="shared" si="417"/>
        <v>2.3960042960497335E-3</v>
      </c>
      <c r="AK194" s="5">
        <f t="shared" si="418"/>
        <v>1.0481823892913556E-3</v>
      </c>
      <c r="AL194" s="5">
        <f t="shared" si="419"/>
        <v>1.5873737652352519E-5</v>
      </c>
      <c r="AM194" s="5">
        <f t="shared" si="420"/>
        <v>3.6253835272148992E-3</v>
      </c>
      <c r="AN194" s="5">
        <f t="shared" si="421"/>
        <v>3.1875371462684009E-3</v>
      </c>
      <c r="AO194" s="5">
        <f t="shared" si="422"/>
        <v>1.4012852685197613E-3</v>
      </c>
      <c r="AP194" s="5">
        <f t="shared" si="423"/>
        <v>4.1068288016015884E-4</v>
      </c>
      <c r="AQ194" s="5">
        <f t="shared" si="424"/>
        <v>9.0270927614978063E-5</v>
      </c>
      <c r="AR194" s="5">
        <f t="shared" si="425"/>
        <v>4.8922409559538286E-4</v>
      </c>
      <c r="AS194" s="5">
        <f t="shared" si="426"/>
        <v>6.4206405923250499E-4</v>
      </c>
      <c r="AT194" s="5">
        <f t="shared" si="427"/>
        <v>4.2132660663046502E-4</v>
      </c>
      <c r="AU194" s="5">
        <f t="shared" si="428"/>
        <v>1.8431817085555558E-4</v>
      </c>
      <c r="AV194" s="5">
        <f t="shared" si="429"/>
        <v>6.047539053948496E-5</v>
      </c>
      <c r="AW194" s="5">
        <f t="shared" si="430"/>
        <v>5.0880165600884353E-7</v>
      </c>
      <c r="AX194" s="5">
        <f t="shared" si="431"/>
        <v>7.9300007389777264E-4</v>
      </c>
      <c r="AY194" s="5">
        <f t="shared" si="432"/>
        <v>6.9722752739613894E-4</v>
      </c>
      <c r="AZ194" s="5">
        <f t="shared" si="433"/>
        <v>3.0651083206683364E-4</v>
      </c>
      <c r="BA194" s="5">
        <f t="shared" si="434"/>
        <v>8.983092460999409E-5</v>
      </c>
      <c r="BB194" s="5">
        <f t="shared" si="435"/>
        <v>1.974545637230585E-5</v>
      </c>
      <c r="BC194" s="5">
        <f t="shared" si="436"/>
        <v>3.472149922030371E-6</v>
      </c>
      <c r="BD194" s="5">
        <f t="shared" si="437"/>
        <v>7.1689885398958371E-5</v>
      </c>
      <c r="BE194" s="5">
        <f t="shared" si="438"/>
        <v>9.4086737018033985E-5</v>
      </c>
      <c r="BF194" s="5">
        <f t="shared" si="439"/>
        <v>6.1740328035377983E-5</v>
      </c>
      <c r="BG194" s="5">
        <f t="shared" si="440"/>
        <v>2.700960288862991E-5</v>
      </c>
      <c r="BH194" s="5">
        <f t="shared" si="441"/>
        <v>8.8619384373467577E-6</v>
      </c>
      <c r="BI194" s="5">
        <f t="shared" si="442"/>
        <v>2.3261046285248067E-6</v>
      </c>
      <c r="BJ194" s="8">
        <f t="shared" si="443"/>
        <v>0.46633451587327979</v>
      </c>
      <c r="BK194" s="8">
        <f t="shared" si="444"/>
        <v>0.28368251708447151</v>
      </c>
      <c r="BL194" s="8">
        <f t="shared" si="445"/>
        <v>0.23755827684188263</v>
      </c>
      <c r="BM194" s="8">
        <f t="shared" si="446"/>
        <v>0.37457959966095827</v>
      </c>
      <c r="BN194" s="8">
        <f t="shared" si="447"/>
        <v>0.62495612138591849</v>
      </c>
    </row>
    <row r="195" spans="1:66" x14ac:dyDescent="0.25">
      <c r="A195" t="s">
        <v>13</v>
      </c>
      <c r="B195" t="s">
        <v>51</v>
      </c>
      <c r="C195" t="s">
        <v>250</v>
      </c>
      <c r="D195" s="16"/>
      <c r="E195">
        <f>VLOOKUP(A195,home!$A$2:$E$405,3,FALSE)</f>
        <v>1.4837</v>
      </c>
      <c r="F195">
        <f>VLOOKUP(B195,home!$B$2:$E$405,3,FALSE)</f>
        <v>1.3480000000000001</v>
      </c>
      <c r="G195">
        <f>VLOOKUP(C195,away!$B$2:$E$405,4,FALSE)</f>
        <v>1.1496999999999999</v>
      </c>
      <c r="H195">
        <f>VLOOKUP(A195,away!$A$2:$E$405,3,FALSE)</f>
        <v>1.2190000000000001</v>
      </c>
      <c r="I195">
        <f>VLOOKUP(C195,away!$B$2:$E$405,3,FALSE)</f>
        <v>1.3994</v>
      </c>
      <c r="J195">
        <f>VLOOKUP(B195,home!$B$2:$E$405,4,FALSE)</f>
        <v>0.82030000000000003</v>
      </c>
      <c r="K195" s="3">
        <f t="shared" si="392"/>
        <v>2.2994317317199999</v>
      </c>
      <c r="L195" s="3">
        <f t="shared" si="393"/>
        <v>1.3993240125800002</v>
      </c>
      <c r="M195" s="5">
        <f t="shared" si="394"/>
        <v>2.4754308005153023E-2</v>
      </c>
      <c r="N195" s="5">
        <f t="shared" si="395"/>
        <v>5.6920841323819277E-2</v>
      </c>
      <c r="O195" s="5">
        <f t="shared" si="396"/>
        <v>3.4639297606411948E-2</v>
      </c>
      <c r="P195" s="5">
        <f t="shared" si="397"/>
        <v>7.9650700080676276E-2</v>
      </c>
      <c r="Q195" s="5">
        <f t="shared" si="398"/>
        <v>6.5442794368094553E-2</v>
      </c>
      <c r="R195" s="5">
        <f t="shared" si="399"/>
        <v>2.4235800459778585E-2</v>
      </c>
      <c r="S195" s="5">
        <f t="shared" si="400"/>
        <v>6.4072019525057894E-2</v>
      </c>
      <c r="T195" s="5">
        <f t="shared" si="401"/>
        <v>9.1575673609609901E-2</v>
      </c>
      <c r="U195" s="5">
        <f t="shared" si="402"/>
        <v>5.5728568620849052E-2</v>
      </c>
      <c r="V195" s="5">
        <f t="shared" si="403"/>
        <v>2.2906815114054613E-2</v>
      </c>
      <c r="W195" s="5">
        <f t="shared" si="404"/>
        <v>5.0160412660807834E-2</v>
      </c>
      <c r="X195" s="5">
        <f t="shared" si="405"/>
        <v>7.0190669917190265E-2</v>
      </c>
      <c r="Y195" s="5">
        <f t="shared" si="406"/>
        <v>4.9109744937100505E-2</v>
      </c>
      <c r="Z195" s="5">
        <f t="shared" si="407"/>
        <v>1.130457918248853E-2</v>
      </c>
      <c r="AA195" s="5">
        <f t="shared" si="408"/>
        <v>2.5994108085955463E-2</v>
      </c>
      <c r="AB195" s="5">
        <f t="shared" si="409"/>
        <v>2.9885838485302713E-2</v>
      </c>
      <c r="AC195" s="5">
        <f t="shared" si="410"/>
        <v>4.6066321568988535E-3</v>
      </c>
      <c r="AD195" s="5">
        <f t="shared" si="411"/>
        <v>2.8835111137107794E-2</v>
      </c>
      <c r="AE195" s="5">
        <f t="shared" si="412"/>
        <v>4.034966341956793E-2</v>
      </c>
      <c r="AF195" s="5">
        <f t="shared" si="413"/>
        <v>2.8231126461261132E-2</v>
      </c>
      <c r="AG195" s="5">
        <f t="shared" si="414"/>
        <v>1.3168164386475117E-2</v>
      </c>
      <c r="AH195" s="5">
        <f t="shared" si="415"/>
        <v>3.9546922755420467E-3</v>
      </c>
      <c r="AI195" s="5">
        <f t="shared" si="416"/>
        <v>9.093544907569355E-3</v>
      </c>
      <c r="AJ195" s="5">
        <f t="shared" si="417"/>
        <v>1.0454992857142896E-2</v>
      </c>
      <c r="AK195" s="5">
        <f t="shared" si="418"/>
        <v>8.0135141102067736E-3</v>
      </c>
      <c r="AL195" s="5">
        <f t="shared" si="419"/>
        <v>5.9290120529286176E-4</v>
      </c>
      <c r="AM195" s="5">
        <f t="shared" si="420"/>
        <v>1.3260873907267681E-2</v>
      </c>
      <c r="AN195" s="5">
        <f t="shared" si="421"/>
        <v>1.8556259286235235E-2</v>
      </c>
      <c r="AO195" s="5">
        <f t="shared" si="422"/>
        <v>1.2983109601444793E-2</v>
      </c>
      <c r="AP195" s="5">
        <f t="shared" si="423"/>
        <v>6.0558590077532193E-3</v>
      </c>
      <c r="AQ195" s="5">
        <f t="shared" si="424"/>
        <v>2.1185272315869929E-3</v>
      </c>
      <c r="AR195" s="5">
        <f t="shared" si="425"/>
        <v>1.106779172706125E-3</v>
      </c>
      <c r="AS195" s="5">
        <f t="shared" si="426"/>
        <v>2.5449631497272743E-3</v>
      </c>
      <c r="AT195" s="5">
        <f t="shared" si="427"/>
        <v>2.925984511270486E-3</v>
      </c>
      <c r="AU195" s="5">
        <f t="shared" si="428"/>
        <v>2.2427005439121972E-3</v>
      </c>
      <c r="AV195" s="5">
        <f t="shared" si="429"/>
        <v>1.2892341988543525E-3</v>
      </c>
      <c r="AW195" s="5">
        <f t="shared" si="430"/>
        <v>5.2993016262083604E-5</v>
      </c>
      <c r="AX195" s="5">
        <f t="shared" si="431"/>
        <v>5.0820790421181794E-3</v>
      </c>
      <c r="AY195" s="5">
        <f t="shared" si="432"/>
        <v>7.1114752374655341E-3</v>
      </c>
      <c r="AZ195" s="5">
        <f t="shared" si="433"/>
        <v>4.9756290323267919E-3</v>
      </c>
      <c r="BA195" s="5">
        <f t="shared" si="434"/>
        <v>2.3208390608750237E-3</v>
      </c>
      <c r="BB195" s="5">
        <f t="shared" si="435"/>
        <v>8.1190145680400919E-4</v>
      </c>
      <c r="BC195" s="5">
        <f t="shared" si="436"/>
        <v>2.2722264087090665E-4</v>
      </c>
      <c r="BD195" s="5">
        <f t="shared" si="437"/>
        <v>2.5812377883185146E-4</v>
      </c>
      <c r="BE195" s="5">
        <f t="shared" si="438"/>
        <v>5.9353800775743446E-4</v>
      </c>
      <c r="BF195" s="5">
        <f t="shared" si="439"/>
        <v>6.8240006450965825E-4</v>
      </c>
      <c r="BG195" s="5">
        <f t="shared" si="440"/>
        <v>5.2304412068709439E-4</v>
      </c>
      <c r="BH195" s="5">
        <f t="shared" si="441"/>
        <v>3.0067606204937252E-4</v>
      </c>
      <c r="BI195" s="5">
        <f t="shared" si="442"/>
        <v>1.3827681560898771E-4</v>
      </c>
      <c r="BJ195" s="8">
        <f t="shared" si="443"/>
        <v>0.56748797772578274</v>
      </c>
      <c r="BK195" s="8">
        <f t="shared" si="444"/>
        <v>0.20369485132459905</v>
      </c>
      <c r="BL195" s="8">
        <f t="shared" si="445"/>
        <v>0.21460607783467367</v>
      </c>
      <c r="BM195" s="8">
        <f t="shared" si="446"/>
        <v>0.70439126200240687</v>
      </c>
      <c r="BN195" s="8">
        <f t="shared" si="447"/>
        <v>0.28564374184393365</v>
      </c>
    </row>
    <row r="196" spans="1:66" x14ac:dyDescent="0.25">
      <c r="A196" t="s">
        <v>16</v>
      </c>
      <c r="B196" t="s">
        <v>254</v>
      </c>
      <c r="C196" t="s">
        <v>256</v>
      </c>
      <c r="D196" s="16"/>
      <c r="E196">
        <f>VLOOKUP(A196,home!$A$2:$E$405,3,FALSE)</f>
        <v>1.6373</v>
      </c>
      <c r="F196">
        <f>VLOOKUP(B196,home!$B$2:$E$405,3,FALSE)</f>
        <v>1.1136999999999999</v>
      </c>
      <c r="G196">
        <f>VLOOKUP(C196,away!$B$2:$E$405,4,FALSE)</f>
        <v>1.0419</v>
      </c>
      <c r="H196">
        <f>VLOOKUP(A196,away!$A$2:$E$405,3,FALSE)</f>
        <v>1.3301000000000001</v>
      </c>
      <c r="I196">
        <f>VLOOKUP(C196,away!$B$2:$E$405,3,FALSE)</f>
        <v>0.61909999999999998</v>
      </c>
      <c r="J196">
        <f>VLOOKUP(B196,home!$B$2:$E$405,4,FALSE)</f>
        <v>0.84030000000000005</v>
      </c>
      <c r="K196" s="3">
        <f t="shared" si="392"/>
        <v>1.8998640263190001</v>
      </c>
      <c r="L196" s="3">
        <f t="shared" si="393"/>
        <v>0.691957563873</v>
      </c>
      <c r="M196" s="5">
        <f t="shared" si="394"/>
        <v>7.4883508705967952E-2</v>
      </c>
      <c r="N196" s="5">
        <f t="shared" si="395"/>
        <v>0.14226848435501416</v>
      </c>
      <c r="O196" s="5">
        <f t="shared" si="396"/>
        <v>5.181621025844417E-2</v>
      </c>
      <c r="P196" s="5">
        <f t="shared" si="397"/>
        <v>9.84437538501996E-2</v>
      </c>
      <c r="Q196" s="5">
        <f t="shared" si="398"/>
        <v>0.13514538775250948</v>
      </c>
      <c r="R196" s="5">
        <f t="shared" si="399"/>
        <v>1.7927309309782088E-2</v>
      </c>
      <c r="S196" s="5">
        <f t="shared" si="400"/>
        <v>3.2354161949633448E-2</v>
      </c>
      <c r="T196" s="5">
        <f t="shared" si="401"/>
        <v>9.3514873277898425E-2</v>
      </c>
      <c r="U196" s="5">
        <f t="shared" si="402"/>
        <v>3.4059450046348687E-2</v>
      </c>
      <c r="V196" s="5">
        <f t="shared" si="403"/>
        <v>4.7259554800353695E-3</v>
      </c>
      <c r="W196" s="5">
        <f t="shared" si="404"/>
        <v>8.5585953504641724E-2</v>
      </c>
      <c r="X196" s="5">
        <f t="shared" si="405"/>
        <v>5.9221847888819727E-2</v>
      </c>
      <c r="Y196" s="5">
        <f t="shared" si="406"/>
        <v>2.048950279660253E-2</v>
      </c>
      <c r="Z196" s="5">
        <f t="shared" si="407"/>
        <v>4.1349790922648559E-3</v>
      </c>
      <c r="AA196" s="5">
        <f t="shared" si="408"/>
        <v>7.855898026975193E-3</v>
      </c>
      <c r="AB196" s="5">
        <f t="shared" si="409"/>
        <v>7.4625690279402912E-3</v>
      </c>
      <c r="AC196" s="5">
        <f t="shared" si="410"/>
        <v>3.8830378512509346E-4</v>
      </c>
      <c r="AD196" s="5">
        <f t="shared" si="411"/>
        <v>4.0650418555419843E-2</v>
      </c>
      <c r="AE196" s="5">
        <f t="shared" si="412"/>
        <v>2.8128364594026109E-2</v>
      </c>
      <c r="AF196" s="5">
        <f t="shared" si="413"/>
        <v>9.7318173201069256E-3</v>
      </c>
      <c r="AG196" s="5">
        <f t="shared" si="414"/>
        <v>2.2446682016260856E-3</v>
      </c>
      <c r="AH196" s="5">
        <f t="shared" si="415"/>
        <v>7.1530751483734462E-4</v>
      </c>
      <c r="AI196" s="5">
        <f t="shared" si="416"/>
        <v>1.3589870151951152E-3</v>
      </c>
      <c r="AJ196" s="5">
        <f t="shared" si="417"/>
        <v>1.2909452712019163E-3</v>
      </c>
      <c r="AK196" s="5">
        <f t="shared" si="418"/>
        <v>8.1754016023438214E-4</v>
      </c>
      <c r="AL196" s="5">
        <f t="shared" si="419"/>
        <v>2.0418958941708361E-5</v>
      </c>
      <c r="AM196" s="5">
        <f t="shared" si="420"/>
        <v>1.5446053573650502E-2</v>
      </c>
      <c r="AN196" s="5">
        <f t="shared" si="421"/>
        <v>1.0688013602275045E-2</v>
      </c>
      <c r="AO196" s="5">
        <f t="shared" si="422"/>
        <v>3.6978259274358634E-3</v>
      </c>
      <c r="AP196" s="5">
        <f t="shared" si="423"/>
        <v>8.5291287345831246E-4</v>
      </c>
      <c r="AQ196" s="5">
        <f t="shared" si="424"/>
        <v>1.4754487852853353E-4</v>
      </c>
      <c r="AR196" s="5">
        <f t="shared" si="425"/>
        <v>9.8992489077379781E-5</v>
      </c>
      <c r="AS196" s="5">
        <f t="shared" si="426"/>
        <v>1.8807226887389037E-4</v>
      </c>
      <c r="AT196" s="5">
        <f t="shared" si="427"/>
        <v>1.7865586899084952E-4</v>
      </c>
      <c r="AU196" s="5">
        <f t="shared" si="428"/>
        <v>1.1314061952882506E-4</v>
      </c>
      <c r="AV196" s="5">
        <f t="shared" si="429"/>
        <v>5.3737948239564923E-5</v>
      </c>
      <c r="AW196" s="5">
        <f t="shared" si="430"/>
        <v>7.4564665789679884E-7</v>
      </c>
      <c r="AX196" s="5">
        <f t="shared" si="431"/>
        <v>4.8909002555291058E-3</v>
      </c>
      <c r="AY196" s="5">
        <f t="shared" si="432"/>
        <v>3.3842954259617531E-3</v>
      </c>
      <c r="AZ196" s="5">
        <f t="shared" si="433"/>
        <v>1.1708944091875157E-3</v>
      </c>
      <c r="BA196" s="5">
        <f t="shared" si="434"/>
        <v>2.7006974764463636E-4</v>
      </c>
      <c r="BB196" s="5">
        <f t="shared" si="435"/>
        <v>4.6719201163994606E-5</v>
      </c>
      <c r="BC196" s="5">
        <f t="shared" si="436"/>
        <v>6.4655409247060689E-6</v>
      </c>
      <c r="BD196" s="5">
        <f t="shared" si="437"/>
        <v>1.1416433597284707E-5</v>
      </c>
      <c r="BE196" s="5">
        <f t="shared" si="438"/>
        <v>2.1689671500340828E-5</v>
      </c>
      <c r="BF196" s="5">
        <f t="shared" si="439"/>
        <v>2.0603713313087002E-5</v>
      </c>
      <c r="BG196" s="5">
        <f t="shared" si="440"/>
        <v>1.3048084577374621E-5</v>
      </c>
      <c r="BH196" s="5">
        <f t="shared" si="441"/>
        <v>6.197396625230449E-6</v>
      </c>
      <c r="BI196" s="5">
        <f t="shared" si="442"/>
        <v>2.3548421810212202E-6</v>
      </c>
      <c r="BJ196" s="8">
        <f t="shared" si="443"/>
        <v>0.65758301368242489</v>
      </c>
      <c r="BK196" s="8">
        <f t="shared" si="444"/>
        <v>0.21420039815586489</v>
      </c>
      <c r="BL196" s="8">
        <f t="shared" si="445"/>
        <v>0.12401212596746404</v>
      </c>
      <c r="BM196" s="8">
        <f t="shared" si="446"/>
        <v>0.47606231288679751</v>
      </c>
      <c r="BN196" s="8">
        <f t="shared" si="447"/>
        <v>0.52048465423191737</v>
      </c>
    </row>
    <row r="197" spans="1:66" x14ac:dyDescent="0.25">
      <c r="A197" t="s">
        <v>16</v>
      </c>
      <c r="B197" t="s">
        <v>64</v>
      </c>
      <c r="C197" t="s">
        <v>66</v>
      </c>
      <c r="D197" s="16"/>
      <c r="E197">
        <f>VLOOKUP(A197,home!$A$2:$E$405,3,FALSE)</f>
        <v>1.6373</v>
      </c>
      <c r="F197">
        <f>VLOOKUP(B197,home!$B$2:$E$405,3,FALSE)</f>
        <v>0.79039999999999999</v>
      </c>
      <c r="G197">
        <f>VLOOKUP(C197,away!$B$2:$E$405,4,FALSE)</f>
        <v>0.93410000000000004</v>
      </c>
      <c r="H197">
        <f>VLOOKUP(A197,away!$A$2:$E$405,3,FALSE)</f>
        <v>1.3301000000000001</v>
      </c>
      <c r="I197">
        <f>VLOOKUP(C197,away!$B$2:$E$405,3,FALSE)</f>
        <v>1.0172000000000001</v>
      </c>
      <c r="J197">
        <f>VLOOKUP(B197,home!$B$2:$E$405,4,FALSE)</f>
        <v>1.0172000000000001</v>
      </c>
      <c r="K197" s="3">
        <f t="shared" si="392"/>
        <v>1.208839285472</v>
      </c>
      <c r="L197" s="3">
        <f t="shared" si="393"/>
        <v>1.3762489367840003</v>
      </c>
      <c r="M197" s="5">
        <f t="shared" si="394"/>
        <v>7.538942828229328E-2</v>
      </c>
      <c r="N197" s="5">
        <f t="shared" si="395"/>
        <v>9.1133702616909978E-2</v>
      </c>
      <c r="O197" s="5">
        <f t="shared" si="396"/>
        <v>0.10375462051825975</v>
      </c>
      <c r="P197" s="5">
        <f t="shared" si="397"/>
        <v>0.12542266133171159</v>
      </c>
      <c r="Q197" s="5">
        <f t="shared" si="398"/>
        <v>5.5082999976921614E-2</v>
      </c>
      <c r="R197" s="5">
        <f t="shared" si="399"/>
        <v>7.1396093087341211E-2</v>
      </c>
      <c r="S197" s="5">
        <f t="shared" si="400"/>
        <v>5.2165284755263039E-2</v>
      </c>
      <c r="T197" s="5">
        <f t="shared" si="401"/>
        <v>7.5807920153111469E-2</v>
      </c>
      <c r="U197" s="5">
        <f t="shared" si="402"/>
        <v>8.6306402153193934E-2</v>
      </c>
      <c r="V197" s="5">
        <f t="shared" si="403"/>
        <v>9.6428327658188862E-3</v>
      </c>
      <c r="W197" s="5">
        <f t="shared" si="404"/>
        <v>2.219549811125204E-2</v>
      </c>
      <c r="X197" s="5">
        <f t="shared" si="405"/>
        <v>3.0546530677001901E-2</v>
      </c>
      <c r="Y197" s="5">
        <f t="shared" si="406"/>
        <v>2.1019815183331861E-2</v>
      </c>
      <c r="Z197" s="5">
        <f t="shared" si="407"/>
        <v>3.275293240066162E-2</v>
      </c>
      <c r="AA197" s="5">
        <f t="shared" si="408"/>
        <v>3.9593031400328507E-2</v>
      </c>
      <c r="AB197" s="5">
        <f t="shared" si="409"/>
        <v>2.393080589382179E-2</v>
      </c>
      <c r="AC197" s="5">
        <f t="shared" si="410"/>
        <v>1.0026519763959511E-3</v>
      </c>
      <c r="AD197" s="5">
        <f t="shared" si="411"/>
        <v>6.707697519375261E-3</v>
      </c>
      <c r="AE197" s="5">
        <f t="shared" si="412"/>
        <v>9.2314615793088767E-3</v>
      </c>
      <c r="AF197" s="5">
        <f t="shared" si="413"/>
        <v>6.3523945917430963E-3</v>
      </c>
      <c r="AG197" s="5">
        <f t="shared" si="414"/>
        <v>2.9141587676396233E-3</v>
      </c>
      <c r="AH197" s="5">
        <f t="shared" si="415"/>
        <v>1.1269047098242196E-2</v>
      </c>
      <c r="AI197" s="5">
        <f t="shared" si="416"/>
        <v>1.362246684218941E-2</v>
      </c>
      <c r="AJ197" s="5">
        <f t="shared" si="417"/>
        <v>8.2336865419391312E-3</v>
      </c>
      <c r="AK197" s="5">
        <f t="shared" si="418"/>
        <v>3.317734585386041E-3</v>
      </c>
      <c r="AL197" s="5">
        <f t="shared" si="419"/>
        <v>6.6723031138102789E-5</v>
      </c>
      <c r="AM197" s="5">
        <f t="shared" si="420"/>
        <v>1.6217056552967771E-3</v>
      </c>
      <c r="AN197" s="5">
        <f t="shared" si="421"/>
        <v>2.2318706838787895E-3</v>
      </c>
      <c r="AO197" s="5">
        <f t="shared" si="422"/>
        <v>1.5358048278637823E-3</v>
      </c>
      <c r="AP197" s="5">
        <f t="shared" si="423"/>
        <v>7.0454992048508828E-4</v>
      </c>
      <c r="AQ197" s="5">
        <f t="shared" si="424"/>
        <v>2.4240901974471369E-4</v>
      </c>
      <c r="AR197" s="5">
        <f t="shared" si="425"/>
        <v>3.1018028175049295E-3</v>
      </c>
      <c r="AS197" s="5">
        <f t="shared" si="426"/>
        <v>3.7495811015876949E-3</v>
      </c>
      <c r="AT197" s="5">
        <f t="shared" si="427"/>
        <v>2.2663204698312924E-3</v>
      </c>
      <c r="AU197" s="5">
        <f t="shared" si="428"/>
        <v>9.13205739133809E-4</v>
      </c>
      <c r="AV197" s="5">
        <f t="shared" si="429"/>
        <v>2.7597974329586088E-4</v>
      </c>
      <c r="AW197" s="5">
        <f t="shared" si="430"/>
        <v>3.0834636191089586E-6</v>
      </c>
      <c r="AX197" s="5">
        <f t="shared" si="431"/>
        <v>3.2673025093247636E-4</v>
      </c>
      <c r="AY197" s="5">
        <f t="shared" si="432"/>
        <v>4.4966216046099012E-4</v>
      </c>
      <c r="AZ197" s="5">
        <f t="shared" si="433"/>
        <v>3.0942353512321719E-4</v>
      </c>
      <c r="BA197" s="5">
        <f t="shared" si="434"/>
        <v>1.419479370764248E-4</v>
      </c>
      <c r="BB197" s="5">
        <f t="shared" si="435"/>
        <v>4.8838924370027952E-5</v>
      </c>
      <c r="BC197" s="5">
        <f t="shared" si="436"/>
        <v>1.3442903547585036E-5</v>
      </c>
      <c r="BD197" s="5">
        <f t="shared" si="437"/>
        <v>7.1147547161746192E-4</v>
      </c>
      <c r="BE197" s="5">
        <f t="shared" si="438"/>
        <v>8.6005950074090679E-4</v>
      </c>
      <c r="BF197" s="5">
        <f t="shared" si="439"/>
        <v>5.1983685616952154E-4</v>
      </c>
      <c r="BG197" s="5">
        <f t="shared" si="440"/>
        <v>2.094664045913251E-4</v>
      </c>
      <c r="BH197" s="5">
        <f t="shared" si="441"/>
        <v>6.330280471414158E-5</v>
      </c>
      <c r="BI197" s="5">
        <f t="shared" si="442"/>
        <v>1.5304583443803271E-5</v>
      </c>
      <c r="BJ197" s="8">
        <f t="shared" si="443"/>
        <v>0.32861856499537567</v>
      </c>
      <c r="BK197" s="8">
        <f t="shared" si="444"/>
        <v>0.26413924430308183</v>
      </c>
      <c r="BL197" s="8">
        <f t="shared" si="445"/>
        <v>0.37411022361333274</v>
      </c>
      <c r="BM197" s="8">
        <f t="shared" si="446"/>
        <v>0.47699488080217239</v>
      </c>
      <c r="BN197" s="8">
        <f t="shared" si="447"/>
        <v>0.52217950581343742</v>
      </c>
    </row>
    <row r="198" spans="1:66" x14ac:dyDescent="0.25">
      <c r="A198" t="s">
        <v>16</v>
      </c>
      <c r="B198" t="s">
        <v>257</v>
      </c>
      <c r="C198" t="s">
        <v>513</v>
      </c>
      <c r="D198" s="16"/>
      <c r="E198">
        <f>VLOOKUP(A198,home!$A$2:$E$405,3,FALSE)</f>
        <v>1.6373</v>
      </c>
      <c r="F198">
        <f>VLOOKUP(B198,home!$B$2:$E$405,3,FALSE)</f>
        <v>1.0419</v>
      </c>
      <c r="G198" t="e">
        <f>VLOOKUP(C198,away!$B$2:$E$405,4,FALSE)</f>
        <v>#N/A</v>
      </c>
      <c r="H198">
        <f>VLOOKUP(A198,away!$A$2:$E$405,3,FALSE)</f>
        <v>1.3301000000000001</v>
      </c>
      <c r="I198" t="e">
        <f>VLOOKUP(C198,away!$B$2:$E$405,3,FALSE)</f>
        <v>#N/A</v>
      </c>
      <c r="J198">
        <f>VLOOKUP(B198,home!$B$2:$E$405,4,FALSE)</f>
        <v>0.92869999999999997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494</v>
      </c>
      <c r="C199" t="s">
        <v>67</v>
      </c>
      <c r="D199" s="16"/>
      <c r="E199">
        <f>VLOOKUP(A199,home!$A$2:$E$405,3,FALSE)</f>
        <v>1.6373</v>
      </c>
      <c r="F199" t="e">
        <f>VLOOKUP(B199,home!$B$2:$E$405,3,FALSE)</f>
        <v>#N/A</v>
      </c>
      <c r="G199">
        <f>VLOOKUP(C199,away!$B$2:$E$405,4,FALSE)</f>
        <v>1.0419</v>
      </c>
      <c r="H199">
        <f>VLOOKUP(A199,away!$A$2:$E$405,3,FALSE)</f>
        <v>1.3301000000000001</v>
      </c>
      <c r="I199">
        <f>VLOOKUP(C199,away!$B$2:$E$405,3,FALSE)</f>
        <v>1.0172000000000001</v>
      </c>
      <c r="J199" t="e">
        <f>VLOOKUP(B199,home!$B$2:$E$405,4,FALSE)</f>
        <v>#N/A</v>
      </c>
      <c r="K199" s="3" t="e">
        <f t="shared" si="392"/>
        <v>#N/A</v>
      </c>
      <c r="L199" s="3" t="e">
        <f t="shared" si="393"/>
        <v>#N/A</v>
      </c>
      <c r="M199" s="5" t="e">
        <f t="shared" si="394"/>
        <v>#N/A</v>
      </c>
      <c r="N199" s="5" t="e">
        <f t="shared" si="395"/>
        <v>#N/A</v>
      </c>
      <c r="O199" s="5" t="e">
        <f t="shared" si="396"/>
        <v>#N/A</v>
      </c>
      <c r="P199" s="5" t="e">
        <f t="shared" si="397"/>
        <v>#N/A</v>
      </c>
      <c r="Q199" s="5" t="e">
        <f t="shared" si="398"/>
        <v>#N/A</v>
      </c>
      <c r="R199" s="5" t="e">
        <f t="shared" si="399"/>
        <v>#N/A</v>
      </c>
      <c r="S199" s="5" t="e">
        <f t="shared" si="400"/>
        <v>#N/A</v>
      </c>
      <c r="T199" s="5" t="e">
        <f t="shared" si="401"/>
        <v>#N/A</v>
      </c>
      <c r="U199" s="5" t="e">
        <f t="shared" si="402"/>
        <v>#N/A</v>
      </c>
      <c r="V199" s="5" t="e">
        <f t="shared" si="403"/>
        <v>#N/A</v>
      </c>
      <c r="W199" s="5" t="e">
        <f t="shared" si="404"/>
        <v>#N/A</v>
      </c>
      <c r="X199" s="5" t="e">
        <f t="shared" si="405"/>
        <v>#N/A</v>
      </c>
      <c r="Y199" s="5" t="e">
        <f t="shared" si="406"/>
        <v>#N/A</v>
      </c>
      <c r="Z199" s="5" t="e">
        <f t="shared" si="407"/>
        <v>#N/A</v>
      </c>
      <c r="AA199" s="5" t="e">
        <f t="shared" si="408"/>
        <v>#N/A</v>
      </c>
      <c r="AB199" s="5" t="e">
        <f t="shared" si="409"/>
        <v>#N/A</v>
      </c>
      <c r="AC199" s="5" t="e">
        <f t="shared" si="410"/>
        <v>#N/A</v>
      </c>
      <c r="AD199" s="5" t="e">
        <f t="shared" si="411"/>
        <v>#N/A</v>
      </c>
      <c r="AE199" s="5" t="e">
        <f t="shared" si="412"/>
        <v>#N/A</v>
      </c>
      <c r="AF199" s="5" t="e">
        <f t="shared" si="413"/>
        <v>#N/A</v>
      </c>
      <c r="AG199" s="5" t="e">
        <f t="shared" si="414"/>
        <v>#N/A</v>
      </c>
      <c r="AH199" s="5" t="e">
        <f t="shared" si="415"/>
        <v>#N/A</v>
      </c>
      <c r="AI199" s="5" t="e">
        <f t="shared" si="416"/>
        <v>#N/A</v>
      </c>
      <c r="AJ199" s="5" t="e">
        <f t="shared" si="417"/>
        <v>#N/A</v>
      </c>
      <c r="AK199" s="5" t="e">
        <f t="shared" si="418"/>
        <v>#N/A</v>
      </c>
      <c r="AL199" s="5" t="e">
        <f t="shared" si="419"/>
        <v>#N/A</v>
      </c>
      <c r="AM199" s="5" t="e">
        <f t="shared" si="420"/>
        <v>#N/A</v>
      </c>
      <c r="AN199" s="5" t="e">
        <f t="shared" si="421"/>
        <v>#N/A</v>
      </c>
      <c r="AO199" s="5" t="e">
        <f t="shared" si="422"/>
        <v>#N/A</v>
      </c>
      <c r="AP199" s="5" t="e">
        <f t="shared" si="423"/>
        <v>#N/A</v>
      </c>
      <c r="AQ199" s="5" t="e">
        <f t="shared" si="424"/>
        <v>#N/A</v>
      </c>
      <c r="AR199" s="5" t="e">
        <f t="shared" si="425"/>
        <v>#N/A</v>
      </c>
      <c r="AS199" s="5" t="e">
        <f t="shared" si="426"/>
        <v>#N/A</v>
      </c>
      <c r="AT199" s="5" t="e">
        <f t="shared" si="427"/>
        <v>#N/A</v>
      </c>
      <c r="AU199" s="5" t="e">
        <f t="shared" si="428"/>
        <v>#N/A</v>
      </c>
      <c r="AV199" s="5" t="e">
        <f t="shared" si="429"/>
        <v>#N/A</v>
      </c>
      <c r="AW199" s="5" t="e">
        <f t="shared" si="430"/>
        <v>#N/A</v>
      </c>
      <c r="AX199" s="5" t="e">
        <f t="shared" si="431"/>
        <v>#N/A</v>
      </c>
      <c r="AY199" s="5" t="e">
        <f t="shared" si="432"/>
        <v>#N/A</v>
      </c>
      <c r="AZ199" s="5" t="e">
        <f t="shared" si="433"/>
        <v>#N/A</v>
      </c>
      <c r="BA199" s="5" t="e">
        <f t="shared" si="434"/>
        <v>#N/A</v>
      </c>
      <c r="BB199" s="5" t="e">
        <f t="shared" si="435"/>
        <v>#N/A</v>
      </c>
      <c r="BC199" s="5" t="e">
        <f t="shared" si="436"/>
        <v>#N/A</v>
      </c>
      <c r="BD199" s="5" t="e">
        <f t="shared" si="437"/>
        <v>#N/A</v>
      </c>
      <c r="BE199" s="5" t="e">
        <f t="shared" si="438"/>
        <v>#N/A</v>
      </c>
      <c r="BF199" s="5" t="e">
        <f t="shared" si="439"/>
        <v>#N/A</v>
      </c>
      <c r="BG199" s="5" t="e">
        <f t="shared" si="440"/>
        <v>#N/A</v>
      </c>
      <c r="BH199" s="5" t="e">
        <f t="shared" si="441"/>
        <v>#N/A</v>
      </c>
      <c r="BI199" s="5" t="e">
        <f t="shared" si="442"/>
        <v>#N/A</v>
      </c>
      <c r="BJ199" s="8" t="e">
        <f t="shared" si="443"/>
        <v>#N/A</v>
      </c>
      <c r="BK199" s="8" t="e">
        <f t="shared" si="444"/>
        <v>#N/A</v>
      </c>
      <c r="BL199" s="8" t="e">
        <f t="shared" si="445"/>
        <v>#N/A</v>
      </c>
      <c r="BM199" s="8" t="e">
        <f t="shared" si="446"/>
        <v>#N/A</v>
      </c>
      <c r="BN199" s="8" t="e">
        <f t="shared" si="447"/>
        <v>#N/A</v>
      </c>
    </row>
    <row r="200" spans="1:66" x14ac:dyDescent="0.25">
      <c r="A200" t="s">
        <v>69</v>
      </c>
      <c r="B200" t="s">
        <v>261</v>
      </c>
      <c r="C200" t="s">
        <v>72</v>
      </c>
      <c r="D200" s="16"/>
      <c r="E200">
        <f>VLOOKUP(A200,home!$A$2:$E$405,3,FALSE)</f>
        <v>1.3526</v>
      </c>
      <c r="F200">
        <f>VLOOKUP(B200,home!$B$2:$E$405,3,FALSE)</f>
        <v>1.4785999999999999</v>
      </c>
      <c r="G200">
        <f>VLOOKUP(C200,away!$B$2:$E$405,4,FALSE)</f>
        <v>1.2841</v>
      </c>
      <c r="H200">
        <f>VLOOKUP(A200,away!$A$2:$E$405,3,FALSE)</f>
        <v>1.3421000000000001</v>
      </c>
      <c r="I200">
        <f>VLOOKUP(C200,away!$B$2:$E$405,3,FALSE)</f>
        <v>1.3332999999999999</v>
      </c>
      <c r="J200">
        <f>VLOOKUP(B200,home!$B$2:$E$405,4,FALSE)</f>
        <v>1.0980000000000001</v>
      </c>
      <c r="K200" s="3">
        <f t="shared" si="392"/>
        <v>2.568141393676</v>
      </c>
      <c r="L200" s="3">
        <f t="shared" si="393"/>
        <v>1.9647852791400002</v>
      </c>
      <c r="M200" s="5">
        <f t="shared" si="394"/>
        <v>1.0749170686609515E-2</v>
      </c>
      <c r="N200" s="5">
        <f t="shared" si="395"/>
        <v>2.7605390187970563E-2</v>
      </c>
      <c r="O200" s="5">
        <f t="shared" si="396"/>
        <v>2.111981232801358E-2</v>
      </c>
      <c r="P200" s="5">
        <f t="shared" si="397"/>
        <v>5.4238664266240355E-2</v>
      </c>
      <c r="Q200" s="5">
        <f t="shared" si="398"/>
        <v>3.544727261515225E-2</v>
      </c>
      <c r="R200" s="5">
        <f t="shared" si="399"/>
        <v>2.0747948180140297E-2</v>
      </c>
      <c r="S200" s="5">
        <f t="shared" si="400"/>
        <v>6.8419992275558714E-2</v>
      </c>
      <c r="T200" s="5">
        <f t="shared" si="401"/>
        <v>6.9646279419913595E-2</v>
      </c>
      <c r="U200" s="5">
        <f t="shared" si="402"/>
        <v>5.328366455526292E-2</v>
      </c>
      <c r="V200" s="5">
        <f t="shared" si="403"/>
        <v>3.8359641339645922E-2</v>
      </c>
      <c r="W200" s="5">
        <f t="shared" si="404"/>
        <v>3.0344536031963409E-2</v>
      </c>
      <c r="X200" s="5">
        <f t="shared" si="405"/>
        <v>5.962049769793501E-2</v>
      </c>
      <c r="Y200" s="5">
        <f t="shared" si="406"/>
        <v>5.8570738105951509E-2</v>
      </c>
      <c r="Z200" s="5">
        <f t="shared" si="407"/>
        <v>1.358842105223307E-2</v>
      </c>
      <c r="AA200" s="5">
        <f t="shared" si="408"/>
        <v>3.4896986578938131E-2</v>
      </c>
      <c r="AB200" s="5">
        <f t="shared" si="409"/>
        <v>4.4810197873963419E-2</v>
      </c>
      <c r="AC200" s="5">
        <f t="shared" si="410"/>
        <v>1.2097303647028511E-2</v>
      </c>
      <c r="AD200" s="5">
        <f t="shared" si="411"/>
        <v>1.948226476389453E-2</v>
      </c>
      <c r="AE200" s="5">
        <f t="shared" si="412"/>
        <v>3.8278467012407898E-2</v>
      </c>
      <c r="AF200" s="5">
        <f t="shared" si="413"/>
        <v>3.7604484247012578E-2</v>
      </c>
      <c r="AG200" s="5">
        <f t="shared" si="414"/>
        <v>2.4628245692727448E-2</v>
      </c>
      <c r="AH200" s="5">
        <f t="shared" si="415"/>
        <v>6.6745824125459064E-3</v>
      </c>
      <c r="AI200" s="5">
        <f t="shared" si="416"/>
        <v>1.7141271379160959E-2</v>
      </c>
      <c r="AJ200" s="5">
        <f t="shared" si="417"/>
        <v>2.2010604284528484E-2</v>
      </c>
      <c r="AK200" s="5">
        <f t="shared" si="418"/>
        <v>1.884211465430664E-2</v>
      </c>
      <c r="AL200" s="5">
        <f t="shared" si="419"/>
        <v>2.4416454447237093E-3</v>
      </c>
      <c r="AM200" s="5">
        <f t="shared" si="420"/>
        <v>1.0006642116542577E-2</v>
      </c>
      <c r="AN200" s="5">
        <f t="shared" si="421"/>
        <v>1.9660903124205188E-2</v>
      </c>
      <c r="AO200" s="5">
        <f t="shared" si="422"/>
        <v>1.9314726516517999E-2</v>
      </c>
      <c r="AP200" s="5">
        <f t="shared" si="423"/>
        <v>1.2649763443423194E-2</v>
      </c>
      <c r="AQ200" s="5">
        <f t="shared" si="424"/>
        <v>6.2135172495603073E-3</v>
      </c>
      <c r="AR200" s="5">
        <f t="shared" si="425"/>
        <v>2.6228242537153874E-3</v>
      </c>
      <c r="AS200" s="5">
        <f t="shared" si="426"/>
        <v>6.735783534303849E-3</v>
      </c>
      <c r="AT200" s="5">
        <f t="shared" si="427"/>
        <v>8.6492222566434702E-3</v>
      </c>
      <c r="AU200" s="5">
        <f t="shared" si="428"/>
        <v>7.4041419001299475E-3</v>
      </c>
      <c r="AV200" s="5">
        <f t="shared" si="429"/>
        <v>4.753720824593648E-3</v>
      </c>
      <c r="AW200" s="5">
        <f t="shared" si="430"/>
        <v>3.4222688582369071E-4</v>
      </c>
      <c r="AX200" s="5">
        <f t="shared" si="431"/>
        <v>4.2830786385324345E-3</v>
      </c>
      <c r="AY200" s="5">
        <f t="shared" si="432"/>
        <v>8.41532985838752E-3</v>
      </c>
      <c r="AZ200" s="5">
        <f t="shared" si="433"/>
        <v>8.2671581124335539E-3</v>
      </c>
      <c r="BA200" s="5">
        <f t="shared" si="434"/>
        <v>5.4143968532107583E-3</v>
      </c>
      <c r="BB200" s="5">
        <f t="shared" si="435"/>
        <v>2.6595318081526118E-3</v>
      </c>
      <c r="BC200" s="5">
        <f t="shared" si="436"/>
        <v>1.045081789212567E-3</v>
      </c>
      <c r="BD200" s="5">
        <f t="shared" si="437"/>
        <v>8.5888108057855818E-4</v>
      </c>
      <c r="BE200" s="5">
        <f t="shared" si="438"/>
        <v>2.2057280552789673E-3</v>
      </c>
      <c r="BF200" s="5">
        <f t="shared" si="439"/>
        <v>2.8323107609771903E-3</v>
      </c>
      <c r="BG200" s="5">
        <f t="shared" si="440"/>
        <v>2.4245915016731646E-3</v>
      </c>
      <c r="BH200" s="5">
        <f t="shared" si="441"/>
        <v>1.5566734495504769E-3</v>
      </c>
      <c r="BI200" s="5">
        <f t="shared" si="442"/>
        <v>7.9955150444539704E-4</v>
      </c>
      <c r="BJ200" s="8">
        <f t="shared" si="443"/>
        <v>0.49915830528510746</v>
      </c>
      <c r="BK200" s="8">
        <f t="shared" si="444"/>
        <v>0.19472174751819429</v>
      </c>
      <c r="BL200" s="8">
        <f t="shared" si="445"/>
        <v>0.28037061136875036</v>
      </c>
      <c r="BM200" s="8">
        <f t="shared" si="446"/>
        <v>0.8098577239875947</v>
      </c>
      <c r="BN200" s="8">
        <f t="shared" si="447"/>
        <v>0.16990825826412659</v>
      </c>
    </row>
    <row r="201" spans="1:66" x14ac:dyDescent="0.25">
      <c r="A201" t="s">
        <v>69</v>
      </c>
      <c r="B201" t="s">
        <v>75</v>
      </c>
      <c r="C201" t="s">
        <v>73</v>
      </c>
      <c r="D201" s="16"/>
      <c r="E201">
        <f>VLOOKUP(A201,home!$A$2:$E$405,3,FALSE)</f>
        <v>1.3526</v>
      </c>
      <c r="F201">
        <f>VLOOKUP(B201,home!$B$2:$E$405,3,FALSE)</f>
        <v>0.54479999999999995</v>
      </c>
      <c r="G201">
        <f>VLOOKUP(C201,away!$B$2:$E$405,4,FALSE)</f>
        <v>0.93389999999999995</v>
      </c>
      <c r="H201">
        <f>VLOOKUP(A201,away!$A$2:$E$405,3,FALSE)</f>
        <v>1.3421000000000001</v>
      </c>
      <c r="I201">
        <f>VLOOKUP(C201,away!$B$2:$E$405,3,FALSE)</f>
        <v>0.70589999999999997</v>
      </c>
      <c r="J201">
        <f>VLOOKUP(B201,home!$B$2:$E$405,4,FALSE)</f>
        <v>1.0588</v>
      </c>
      <c r="K201" s="3">
        <f t="shared" si="392"/>
        <v>0.68818762267199995</v>
      </c>
      <c r="L201" s="3">
        <f t="shared" si="393"/>
        <v>1.0030948273319999</v>
      </c>
      <c r="M201" s="5">
        <f t="shared" si="394"/>
        <v>0.18428303860146392</v>
      </c>
      <c r="N201" s="5">
        <f t="shared" si="395"/>
        <v>0.12682130623391383</v>
      </c>
      <c r="O201" s="5">
        <f t="shared" si="396"/>
        <v>0.18485336278615172</v>
      </c>
      <c r="P201" s="5">
        <f t="shared" si="397"/>
        <v>0.12721379627872648</v>
      </c>
      <c r="Q201" s="5">
        <f t="shared" si="398"/>
        <v>4.3638426620637424E-2</v>
      </c>
      <c r="R201" s="5">
        <f t="shared" si="399"/>
        <v>9.2712726012857183E-2</v>
      </c>
      <c r="S201" s="5">
        <f t="shared" si="400"/>
        <v>2.195447568921946E-2</v>
      </c>
      <c r="T201" s="5">
        <f t="shared" si="401"/>
        <v>4.3773480016068449E-2</v>
      </c>
      <c r="U201" s="5">
        <f t="shared" si="402"/>
        <v>6.3803750506228676E-2</v>
      </c>
      <c r="V201" s="5">
        <f t="shared" si="403"/>
        <v>1.6839508393237642E-3</v>
      </c>
      <c r="W201" s="5">
        <f t="shared" si="404"/>
        <v>1.0010475024400996E-2</v>
      </c>
      <c r="X201" s="5">
        <f t="shared" si="405"/>
        <v>1.0041455716112814E-2</v>
      </c>
      <c r="Y201" s="5">
        <f t="shared" si="406"/>
        <v>5.0362661438580533E-3</v>
      </c>
      <c r="Z201" s="5">
        <f t="shared" si="407"/>
        <v>3.0999885297115341E-2</v>
      </c>
      <c r="AA201" s="5">
        <f t="shared" si="408"/>
        <v>2.1333737365726489E-2</v>
      </c>
      <c r="AB201" s="5">
        <f t="shared" si="409"/>
        <v>7.3408070002140636E-3</v>
      </c>
      <c r="AC201" s="5">
        <f t="shared" si="410"/>
        <v>7.2653790007909456E-5</v>
      </c>
      <c r="AD201" s="5">
        <f t="shared" si="411"/>
        <v>1.7222712522149877E-3</v>
      </c>
      <c r="AE201" s="5">
        <f t="shared" si="412"/>
        <v>1.7276013843594603E-3</v>
      </c>
      <c r="AF201" s="5">
        <f t="shared" si="413"/>
        <v>8.6647400617128831E-4</v>
      </c>
      <c r="AG201" s="5">
        <f t="shared" si="414"/>
        <v>2.8971853120268498E-4</v>
      </c>
      <c r="AH201" s="5">
        <f t="shared" si="415"/>
        <v>7.7739561473554267E-3</v>
      </c>
      <c r="AI201" s="5">
        <f t="shared" si="416"/>
        <v>5.3499403998049106E-3</v>
      </c>
      <c r="AJ201" s="5">
        <f t="shared" si="417"/>
        <v>1.8408813825893152E-3</v>
      </c>
      <c r="AK201" s="5">
        <f t="shared" si="418"/>
        <v>4.2229059410176173E-4</v>
      </c>
      <c r="AL201" s="5">
        <f t="shared" si="419"/>
        <v>2.0061671461651608E-6</v>
      </c>
      <c r="AM201" s="5">
        <f t="shared" si="420"/>
        <v>2.3704915173163222E-4</v>
      </c>
      <c r="AN201" s="5">
        <f t="shared" si="421"/>
        <v>2.3778277792543869E-4</v>
      </c>
      <c r="AO201" s="5">
        <f t="shared" si="422"/>
        <v>1.1925933728282059E-4</v>
      </c>
      <c r="AP201" s="5">
        <f t="shared" si="423"/>
        <v>3.9876141446479897E-5</v>
      </c>
      <c r="AQ201" s="5">
        <f t="shared" si="424"/>
        <v>9.999887804730787E-6</v>
      </c>
      <c r="AR201" s="5">
        <f t="shared" si="425"/>
        <v>1.5596030398636069E-3</v>
      </c>
      <c r="AS201" s="5">
        <f t="shared" si="426"/>
        <v>1.0732995083157599E-3</v>
      </c>
      <c r="AT201" s="5">
        <f t="shared" si="427"/>
        <v>3.6931571852142465E-4</v>
      </c>
      <c r="AU201" s="5">
        <f t="shared" si="428"/>
        <v>8.4719502114886914E-5</v>
      </c>
      <c r="AV201" s="5">
        <f t="shared" si="429"/>
        <v>1.457572818859987E-5</v>
      </c>
      <c r="AW201" s="5">
        <f t="shared" si="430"/>
        <v>3.8469227157033127E-8</v>
      </c>
      <c r="AX201" s="5">
        <f t="shared" si="431"/>
        <v>2.7189048697767688E-5</v>
      </c>
      <c r="AY201" s="5">
        <f t="shared" si="432"/>
        <v>2.7273194108808618E-5</v>
      </c>
      <c r="AZ201" s="5">
        <f t="shared" si="433"/>
        <v>1.3678799967683747E-5</v>
      </c>
      <c r="BA201" s="5">
        <f t="shared" si="434"/>
        <v>4.573711163897566E-6</v>
      </c>
      <c r="BB201" s="5">
        <f t="shared" si="435"/>
        <v>1.1469665025540669E-6</v>
      </c>
      <c r="BC201" s="5">
        <f t="shared" si="436"/>
        <v>2.3010323316701203E-7</v>
      </c>
      <c r="BD201" s="5">
        <f t="shared" si="437"/>
        <v>2.6073829032974104E-4</v>
      </c>
      <c r="BE201" s="5">
        <f t="shared" si="438"/>
        <v>1.794368641615862E-4</v>
      </c>
      <c r="BF201" s="5">
        <f t="shared" si="439"/>
        <v>6.1743114483540305E-5</v>
      </c>
      <c r="BG201" s="5">
        <f t="shared" si="440"/>
        <v>1.4163615724264243E-5</v>
      </c>
      <c r="BH201" s="5">
        <f t="shared" si="441"/>
        <v>2.4368062584302912E-6</v>
      </c>
      <c r="BI201" s="5">
        <f t="shared" si="442"/>
        <v>3.3539598118027871E-7</v>
      </c>
      <c r="BJ201" s="8">
        <f t="shared" si="443"/>
        <v>0.24464553404880499</v>
      </c>
      <c r="BK201" s="8">
        <f t="shared" si="444"/>
        <v>0.33523719455999662</v>
      </c>
      <c r="BL201" s="8">
        <f t="shared" si="445"/>
        <v>0.38905181977897252</v>
      </c>
      <c r="BM201" s="8">
        <f t="shared" si="446"/>
        <v>0.2403845424262572</v>
      </c>
      <c r="BN201" s="8">
        <f t="shared" si="447"/>
        <v>0.75952265653375051</v>
      </c>
    </row>
    <row r="202" spans="1:66" x14ac:dyDescent="0.25">
      <c r="A202" t="s">
        <v>69</v>
      </c>
      <c r="B202" t="s">
        <v>77</v>
      </c>
      <c r="C202" t="s">
        <v>263</v>
      </c>
      <c r="D202" s="16"/>
      <c r="E202">
        <f>VLOOKUP(A202,home!$A$2:$E$405,3,FALSE)</f>
        <v>1.3526</v>
      </c>
      <c r="F202">
        <f>VLOOKUP(B202,home!$B$2:$E$405,3,FALSE)</f>
        <v>1.2062999999999999</v>
      </c>
      <c r="G202">
        <f>VLOOKUP(C202,away!$B$2:$E$405,4,FALSE)</f>
        <v>1.323</v>
      </c>
      <c r="H202">
        <f>VLOOKUP(A202,away!$A$2:$E$405,3,FALSE)</f>
        <v>1.3421000000000001</v>
      </c>
      <c r="I202">
        <f>VLOOKUP(C202,away!$B$2:$E$405,3,FALSE)</f>
        <v>0.82350000000000001</v>
      </c>
      <c r="J202">
        <f>VLOOKUP(B202,home!$B$2:$E$405,4,FALSE)</f>
        <v>0.70589999999999997</v>
      </c>
      <c r="K202" s="3">
        <f t="shared" si="392"/>
        <v>2.1586615457399998</v>
      </c>
      <c r="L202" s="3">
        <f t="shared" si="393"/>
        <v>0.78017433916500001</v>
      </c>
      <c r="M202" s="5">
        <f t="shared" si="394"/>
        <v>5.2927306365951783E-2</v>
      </c>
      <c r="N202" s="5">
        <f t="shared" si="395"/>
        <v>0.11425214097177999</v>
      </c>
      <c r="O202" s="5">
        <f t="shared" si="396"/>
        <v>4.1292526267839927E-2</v>
      </c>
      <c r="P202" s="5">
        <f t="shared" si="397"/>
        <v>8.9136588580844875E-2</v>
      </c>
      <c r="Q202" s="5">
        <f t="shared" si="398"/>
        <v>0.1233158516171235</v>
      </c>
      <c r="R202" s="5">
        <f t="shared" si="399"/>
        <v>1.6107684696732707E-2</v>
      </c>
      <c r="S202" s="5">
        <f t="shared" si="400"/>
        <v>3.7529452986398579E-2</v>
      </c>
      <c r="T202" s="5">
        <f t="shared" si="401"/>
        <v>9.6207863043958522E-2</v>
      </c>
      <c r="U202" s="5">
        <f t="shared" si="402"/>
        <v>3.477103954574156E-2</v>
      </c>
      <c r="V202" s="5">
        <f t="shared" si="403"/>
        <v>7.0227295179856866E-3</v>
      </c>
      <c r="W202" s="5">
        <f t="shared" si="404"/>
        <v>8.8732395622021426E-2</v>
      </c>
      <c r="X202" s="5">
        <f t="shared" si="405"/>
        <v>6.9226738116937914E-2</v>
      </c>
      <c r="Y202" s="5">
        <f t="shared" si="406"/>
        <v>2.7004462331465272E-2</v>
      </c>
      <c r="Z202" s="5">
        <f t="shared" si="407"/>
        <v>4.1889340879172092E-3</v>
      </c>
      <c r="AA202" s="5">
        <f t="shared" si="408"/>
        <v>9.0424909332263385E-3</v>
      </c>
      <c r="AB202" s="5">
        <f t="shared" si="409"/>
        <v>9.7598387276291512E-3</v>
      </c>
      <c r="AC202" s="5">
        <f t="shared" si="410"/>
        <v>7.3920037068278381E-4</v>
      </c>
      <c r="AD202" s="5">
        <f t="shared" si="411"/>
        <v>4.7885802572661493E-2</v>
      </c>
      <c r="AE202" s="5">
        <f t="shared" si="412"/>
        <v>3.7359274377511839E-2</v>
      </c>
      <c r="AF202" s="5">
        <f t="shared" si="413"/>
        <v>1.4573373599579605E-2</v>
      </c>
      <c r="AG202" s="5">
        <f t="shared" si="414"/>
        <v>3.7899240391522267E-3</v>
      </c>
      <c r="AH202" s="5">
        <f t="shared" si="415"/>
        <v>8.1702472096163747E-4</v>
      </c>
      <c r="AI202" s="5">
        <f t="shared" si="416"/>
        <v>1.7636798470588402E-3</v>
      </c>
      <c r="AJ202" s="5">
        <f t="shared" si="417"/>
        <v>1.9035939324212616E-3</v>
      </c>
      <c r="AK202" s="5">
        <f t="shared" si="418"/>
        <v>1.3697383402072551E-3</v>
      </c>
      <c r="AL202" s="5">
        <f t="shared" si="419"/>
        <v>4.9796450146003537E-5</v>
      </c>
      <c r="AM202" s="5">
        <f t="shared" si="420"/>
        <v>2.0673848120100383E-2</v>
      </c>
      <c r="AN202" s="5">
        <f t="shared" si="421"/>
        <v>1.6129205795096892E-2</v>
      </c>
      <c r="AO202" s="5">
        <f t="shared" si="422"/>
        <v>6.2917962362230026E-3</v>
      </c>
      <c r="AP202" s="5">
        <f t="shared" si="423"/>
        <v>1.6362326569187057E-3</v>
      </c>
      <c r="AQ202" s="5">
        <f t="shared" si="424"/>
        <v>3.1913668295793573E-4</v>
      </c>
      <c r="AR202" s="5">
        <f t="shared" si="425"/>
        <v>1.2748434435154283E-4</v>
      </c>
      <c r="AS202" s="5">
        <f t="shared" si="426"/>
        <v>2.7519555183555186E-4</v>
      </c>
      <c r="AT202" s="5">
        <f t="shared" si="427"/>
        <v>2.9702702765305232E-4</v>
      </c>
      <c r="AU202" s="5">
        <f t="shared" si="428"/>
        <v>2.1372694088003189E-4</v>
      </c>
      <c r="AV202" s="5">
        <f t="shared" si="429"/>
        <v>1.1534103214159281E-4</v>
      </c>
      <c r="AW202" s="5">
        <f t="shared" si="430"/>
        <v>2.329550343153031E-6</v>
      </c>
      <c r="AX202" s="5">
        <f t="shared" si="431"/>
        <v>7.4379734898883118E-3</v>
      </c>
      <c r="AY202" s="5">
        <f t="shared" si="432"/>
        <v>5.802916052200402E-3</v>
      </c>
      <c r="AZ202" s="5">
        <f t="shared" si="433"/>
        <v>2.2636430981277096E-3</v>
      </c>
      <c r="BA202" s="5">
        <f t="shared" si="434"/>
        <v>5.886787527290665E-4</v>
      </c>
      <c r="BB202" s="5">
        <f t="shared" si="435"/>
        <v>1.1481801422271895E-4</v>
      </c>
      <c r="BC202" s="5">
        <f t="shared" si="436"/>
        <v>1.7915613674089471E-5</v>
      </c>
      <c r="BD202" s="5">
        <f t="shared" si="437"/>
        <v>1.6576669018058036E-5</v>
      </c>
      <c r="BE202" s="5">
        <f t="shared" si="438"/>
        <v>3.5783417965741518E-5</v>
      </c>
      <c r="BF202" s="5">
        <f t="shared" si="439"/>
        <v>3.8622144168894044E-5</v>
      </c>
      <c r="BG202" s="5">
        <f t="shared" si="440"/>
        <v>2.7790712477139312E-5</v>
      </c>
      <c r="BH202" s="5">
        <f t="shared" si="441"/>
        <v>1.4997685588279364E-5</v>
      </c>
      <c r="BI202" s="5">
        <f t="shared" si="442"/>
        <v>6.4749854309035289E-6</v>
      </c>
      <c r="BJ202" s="8">
        <f t="shared" si="443"/>
        <v>0.68362399080433089</v>
      </c>
      <c r="BK202" s="8">
        <f t="shared" si="444"/>
        <v>0.19320799032421013</v>
      </c>
      <c r="BL202" s="8">
        <f t="shared" si="445"/>
        <v>0.11799663752332946</v>
      </c>
      <c r="BM202" s="8">
        <f t="shared" si="446"/>
        <v>0.55618486773765796</v>
      </c>
      <c r="BN202" s="8">
        <f t="shared" si="447"/>
        <v>0.43703209850027275</v>
      </c>
    </row>
    <row r="203" spans="1:66" x14ac:dyDescent="0.25">
      <c r="A203" t="s">
        <v>69</v>
      </c>
      <c r="B203" t="s">
        <v>381</v>
      </c>
      <c r="C203" t="s">
        <v>79</v>
      </c>
      <c r="D203" s="16"/>
      <c r="E203">
        <f>VLOOKUP(A203,home!$A$2:$E$405,3,FALSE)</f>
        <v>1.3526</v>
      </c>
      <c r="F203">
        <f>VLOOKUP(B203,home!$B$2:$E$405,3,FALSE)</f>
        <v>0.93389999999999995</v>
      </c>
      <c r="G203">
        <f>VLOOKUP(C203,away!$B$2:$E$405,4,FALSE)</f>
        <v>1.6732</v>
      </c>
      <c r="H203">
        <f>VLOOKUP(A203,away!$A$2:$E$405,3,FALSE)</f>
        <v>1.3421000000000001</v>
      </c>
      <c r="I203">
        <f>VLOOKUP(C203,away!$B$2:$E$405,3,FALSE)</f>
        <v>0.74509999999999998</v>
      </c>
      <c r="J203">
        <f>VLOOKUP(B203,home!$B$2:$E$405,4,FALSE)</f>
        <v>1.0980000000000001</v>
      </c>
      <c r="K203" s="3">
        <f t="shared" si="392"/>
        <v>2.1135747618480001</v>
      </c>
      <c r="L203" s="3">
        <f t="shared" si="393"/>
        <v>1.0979985835800001</v>
      </c>
      <c r="M203" s="5">
        <f t="shared" si="394"/>
        <v>4.0293168302564068E-2</v>
      </c>
      <c r="N203" s="5">
        <f t="shared" si="395"/>
        <v>8.5162623599193243E-2</v>
      </c>
      <c r="O203" s="5">
        <f t="shared" si="396"/>
        <v>4.4241841724165905E-2</v>
      </c>
      <c r="P203" s="5">
        <f t="shared" si="397"/>
        <v>9.3508440085870878E-2</v>
      </c>
      <c r="Q203" s="5">
        <f t="shared" si="398"/>
        <v>8.9998785946007881E-2</v>
      </c>
      <c r="R203" s="5">
        <f t="shared" si="399"/>
        <v>2.4288739774052357E-2</v>
      </c>
      <c r="S203" s="5">
        <f t="shared" si="400"/>
        <v>5.4251308197179458E-2</v>
      </c>
      <c r="T203" s="5">
        <f t="shared" si="401"/>
        <v>9.8818539492636262E-2</v>
      </c>
      <c r="U203" s="5">
        <f t="shared" si="402"/>
        <v>5.1336067383530762E-2</v>
      </c>
      <c r="V203" s="5">
        <f t="shared" si="403"/>
        <v>1.3989013842089983E-2</v>
      </c>
      <c r="W203" s="5">
        <f t="shared" si="404"/>
        <v>6.3406387524147567E-2</v>
      </c>
      <c r="X203" s="5">
        <f t="shared" si="405"/>
        <v>6.9620123691438621E-2</v>
      </c>
      <c r="Y203" s="5">
        <f t="shared" si="406"/>
        <v>3.8221398600932002E-2</v>
      </c>
      <c r="Z203" s="5">
        <f t="shared" si="407"/>
        <v>8.8896672896175682E-3</v>
      </c>
      <c r="AA203" s="5">
        <f t="shared" si="408"/>
        <v>1.8788976424561409E-2</v>
      </c>
      <c r="AB203" s="5">
        <f t="shared" si="409"/>
        <v>1.9855953185955035E-2</v>
      </c>
      <c r="AC203" s="5">
        <f t="shared" si="410"/>
        <v>2.0290208579698743E-3</v>
      </c>
      <c r="AD203" s="5">
        <f t="shared" si="411"/>
        <v>3.3503535102748061E-2</v>
      </c>
      <c r="AE203" s="5">
        <f t="shared" si="412"/>
        <v>3.6786834087740181E-2</v>
      </c>
      <c r="AF203" s="5">
        <f t="shared" si="413"/>
        <v>2.0195945861365593E-2</v>
      </c>
      <c r="AG203" s="5">
        <f t="shared" si="414"/>
        <v>7.39170664994593E-3</v>
      </c>
      <c r="AH203" s="5">
        <f t="shared" si="415"/>
        <v>2.4402105231243862E-3</v>
      </c>
      <c r="AI203" s="5">
        <f t="shared" si="416"/>
        <v>5.157567375271609E-3</v>
      </c>
      <c r="AJ203" s="5">
        <f t="shared" si="417"/>
        <v>5.4504521184523536E-3</v>
      </c>
      <c r="AK203" s="5">
        <f t="shared" si="418"/>
        <v>3.8399793460739528E-3</v>
      </c>
      <c r="AL203" s="5">
        <f t="shared" si="419"/>
        <v>1.8835011821930598E-4</v>
      </c>
      <c r="AM203" s="5">
        <f t="shared" si="420"/>
        <v>1.416244524517137E-2</v>
      </c>
      <c r="AN203" s="5">
        <f t="shared" si="421"/>
        <v>1.5550344819227471E-2</v>
      </c>
      <c r="AO203" s="5">
        <f t="shared" si="422"/>
        <v>8.5371282928461776E-3</v>
      </c>
      <c r="AP203" s="5">
        <f t="shared" si="423"/>
        <v>3.1245849244619498E-3</v>
      </c>
      <c r="AQ203" s="5">
        <f t="shared" si="424"/>
        <v>8.5769745533366046E-4</v>
      </c>
      <c r="AR203" s="5">
        <f t="shared" si="425"/>
        <v>5.3586953960551762E-4</v>
      </c>
      <c r="AS203" s="5">
        <f t="shared" si="426"/>
        <v>1.1326003345533296E-3</v>
      </c>
      <c r="AT203" s="5">
        <f t="shared" si="427"/>
        <v>1.1969177411862595E-3</v>
      </c>
      <c r="AU203" s="5">
        <f t="shared" si="428"/>
        <v>8.432583765931313E-4</v>
      </c>
      <c r="AV203" s="5">
        <f t="shared" si="429"/>
        <v>4.4557240562103983E-4</v>
      </c>
      <c r="AW203" s="5">
        <f t="shared" si="430"/>
        <v>1.2141792052980121E-5</v>
      </c>
      <c r="AX203" s="5">
        <f t="shared" si="431"/>
        <v>4.9888978060414037E-3</v>
      </c>
      <c r="AY203" s="5">
        <f t="shared" si="432"/>
        <v>5.4778027246588316E-3</v>
      </c>
      <c r="AZ203" s="5">
        <f t="shared" si="433"/>
        <v>3.0073098164030312E-3</v>
      </c>
      <c r="BA203" s="5">
        <f t="shared" si="434"/>
        <v>1.1006739729322529E-3</v>
      </c>
      <c r="BB203" s="5">
        <f t="shared" si="435"/>
        <v>3.0213461581574623E-4</v>
      </c>
      <c r="BC203" s="5">
        <f t="shared" si="436"/>
        <v>6.6348676043235386E-5</v>
      </c>
      <c r="BD203" s="5">
        <f t="shared" si="437"/>
        <v>9.8063999245087498E-5</v>
      </c>
      <c r="BE203" s="5">
        <f t="shared" si="438"/>
        <v>2.0726559385029827E-4</v>
      </c>
      <c r="BF203" s="5">
        <f t="shared" si="439"/>
        <v>2.1903566408071427E-4</v>
      </c>
      <c r="BG203" s="5">
        <f t="shared" si="440"/>
        <v>1.5431608384853805E-4</v>
      </c>
      <c r="BH203" s="5">
        <f t="shared" si="441"/>
        <v>8.1539645042372482E-5</v>
      </c>
      <c r="BI203" s="5">
        <f t="shared" si="442"/>
        <v>3.4468027170320582E-5</v>
      </c>
      <c r="BJ203" s="8">
        <f t="shared" si="443"/>
        <v>0.6002812489050906</v>
      </c>
      <c r="BK203" s="8">
        <f t="shared" si="444"/>
        <v>0.2097371041285524</v>
      </c>
      <c r="BL203" s="8">
        <f t="shared" si="445"/>
        <v>0.18034869526598438</v>
      </c>
      <c r="BM203" s="8">
        <f t="shared" si="446"/>
        <v>0.61629745522478474</v>
      </c>
      <c r="BN203" s="8">
        <f t="shared" si="447"/>
        <v>0.3774935994318544</v>
      </c>
    </row>
    <row r="204" spans="1:66" x14ac:dyDescent="0.25">
      <c r="A204" t="s">
        <v>69</v>
      </c>
      <c r="B204" t="s">
        <v>78</v>
      </c>
      <c r="C204" t="s">
        <v>70</v>
      </c>
      <c r="D204" s="16"/>
      <c r="E204">
        <f>VLOOKUP(A204,home!$A$2:$E$405,3,FALSE)</f>
        <v>1.3526</v>
      </c>
      <c r="F204">
        <f>VLOOKUP(B204,home!$B$2:$E$405,3,FALSE)</f>
        <v>1.323</v>
      </c>
      <c r="G204">
        <f>VLOOKUP(C204,away!$B$2:$E$405,4,FALSE)</f>
        <v>1.0506</v>
      </c>
      <c r="H204">
        <f>VLOOKUP(A204,away!$A$2:$E$405,3,FALSE)</f>
        <v>1.3421000000000001</v>
      </c>
      <c r="I204">
        <f>VLOOKUP(C204,away!$B$2:$E$405,3,FALSE)</f>
        <v>0.58819999999999995</v>
      </c>
      <c r="J204">
        <f>VLOOKUP(B204,home!$B$2:$E$405,4,FALSE)</f>
        <v>1.1765000000000001</v>
      </c>
      <c r="K204" s="3">
        <f t="shared" si="392"/>
        <v>1.8800379838799999</v>
      </c>
      <c r="L204" s="3">
        <f t="shared" si="393"/>
        <v>0.92875641833000011</v>
      </c>
      <c r="M204" s="5">
        <f t="shared" si="394"/>
        <v>6.0277619168692551E-2</v>
      </c>
      <c r="N204" s="5">
        <f t="shared" si="395"/>
        <v>0.11332421361499519</v>
      </c>
      <c r="O204" s="5">
        <f t="shared" si="396"/>
        <v>5.5983225684574651E-2</v>
      </c>
      <c r="P204" s="5">
        <f t="shared" si="397"/>
        <v>0.10525059074712677</v>
      </c>
      <c r="Q204" s="5">
        <f t="shared" si="398"/>
        <v>0.106526913044761</v>
      </c>
      <c r="R204" s="5">
        <f t="shared" si="399"/>
        <v>2.5997390086682812E-2</v>
      </c>
      <c r="S204" s="5">
        <f t="shared" si="400"/>
        <v>4.5944444245621344E-2</v>
      </c>
      <c r="T204" s="5">
        <f t="shared" si="401"/>
        <v>9.8937554215203602E-2</v>
      </c>
      <c r="U204" s="5">
        <f t="shared" si="402"/>
        <v>4.8876080844709048E-2</v>
      </c>
      <c r="V204" s="5">
        <f t="shared" si="403"/>
        <v>8.9137191199476426E-3</v>
      </c>
      <c r="W204" s="5">
        <f t="shared" si="404"/>
        <v>6.67582142765442E-2</v>
      </c>
      <c r="X204" s="5">
        <f t="shared" si="405"/>
        <v>6.2002119985589868E-2</v>
      </c>
      <c r="Y204" s="5">
        <f t="shared" si="406"/>
        <v>2.8792433443341679E-2</v>
      </c>
      <c r="Z204" s="5">
        <f t="shared" si="407"/>
        <v>8.048414300945125E-3</v>
      </c>
      <c r="AA204" s="5">
        <f t="shared" si="408"/>
        <v>1.5131324595779835E-2</v>
      </c>
      <c r="AB204" s="5">
        <f t="shared" si="409"/>
        <v>1.4223732493241888E-2</v>
      </c>
      <c r="AC204" s="5">
        <f t="shared" si="410"/>
        <v>9.7276383016107505E-4</v>
      </c>
      <c r="AD204" s="5">
        <f t="shared" si="411"/>
        <v>3.1376994643975795E-2</v>
      </c>
      <c r="AE204" s="5">
        <f t="shared" si="412"/>
        <v>2.9141585163498553E-2</v>
      </c>
      <c r="AF204" s="5">
        <f t="shared" si="413"/>
        <v>1.3532717130454792E-2</v>
      </c>
      <c r="AG204" s="5">
        <f t="shared" si="414"/>
        <v>4.1895326307847432E-3</v>
      </c>
      <c r="AH204" s="5">
        <f t="shared" si="415"/>
        <v>1.8687541098454364E-3</v>
      </c>
      <c r="AI204" s="5">
        <f t="shared" si="416"/>
        <v>3.5133287090412784E-3</v>
      </c>
      <c r="AJ204" s="5">
        <f t="shared" si="417"/>
        <v>3.3025957114268438E-3</v>
      </c>
      <c r="AK204" s="5">
        <f t="shared" si="418"/>
        <v>2.0696684609605534E-3</v>
      </c>
      <c r="AL204" s="5">
        <f t="shared" si="419"/>
        <v>6.7941613616397012E-5</v>
      </c>
      <c r="AM204" s="5">
        <f t="shared" si="420"/>
        <v>1.1797988350134762E-2</v>
      </c>
      <c r="AN204" s="5">
        <f t="shared" si="421"/>
        <v>1.095745740357023E-2</v>
      </c>
      <c r="AO204" s="5">
        <f t="shared" si="422"/>
        <v>5.0884044460717138E-3</v>
      </c>
      <c r="AP204" s="5">
        <f t="shared" si="423"/>
        <v>1.5752960961160044E-3</v>
      </c>
      <c r="AQ204" s="5">
        <f t="shared" si="424"/>
        <v>3.657665900094829E-4</v>
      </c>
      <c r="AR204" s="5">
        <f t="shared" si="425"/>
        <v>3.4712347475990312E-4</v>
      </c>
      <c r="AS204" s="5">
        <f t="shared" si="426"/>
        <v>6.5260531764502834E-4</v>
      </c>
      <c r="AT204" s="5">
        <f t="shared" si="427"/>
        <v>6.1346139282736302E-4</v>
      </c>
      <c r="AU204" s="5">
        <f t="shared" si="428"/>
        <v>3.8444357338645756E-4</v>
      </c>
      <c r="AV204" s="5">
        <f t="shared" si="429"/>
        <v>1.8069213015627458E-4</v>
      </c>
      <c r="AW204" s="5">
        <f t="shared" si="430"/>
        <v>3.2953519749577235E-6</v>
      </c>
      <c r="AX204" s="5">
        <f t="shared" si="431"/>
        <v>3.6967777052711831E-3</v>
      </c>
      <c r="AY204" s="5">
        <f t="shared" si="432"/>
        <v>3.433406020909861E-3</v>
      </c>
      <c r="AZ204" s="5">
        <f t="shared" si="433"/>
        <v>1.5943989393264499E-3</v>
      </c>
      <c r="BA204" s="5">
        <f t="shared" si="434"/>
        <v>4.9360274942599489E-4</v>
      </c>
      <c r="BB204" s="5">
        <f t="shared" si="435"/>
        <v>1.1460918040868186E-4</v>
      </c>
      <c r="BC204" s="5">
        <f t="shared" si="436"/>
        <v>2.1288802380820843E-5</v>
      </c>
      <c r="BD204" s="5">
        <f t="shared" si="437"/>
        <v>5.3732192522711958E-5</v>
      </c>
      <c r="BE204" s="5">
        <f t="shared" si="438"/>
        <v>1.0101856289985141E-4</v>
      </c>
      <c r="BF204" s="5">
        <f t="shared" si="439"/>
        <v>9.4959367664345797E-5</v>
      </c>
      <c r="BG204" s="5">
        <f t="shared" si="440"/>
        <v>5.9509072711398794E-5</v>
      </c>
      <c r="BH204" s="5">
        <f t="shared" si="441"/>
        <v>2.7969829270726625E-5</v>
      </c>
      <c r="BI204" s="5">
        <f t="shared" si="442"/>
        <v>1.051686828632094E-5</v>
      </c>
      <c r="BJ204" s="8">
        <f t="shared" si="443"/>
        <v>0.59372127443277478</v>
      </c>
      <c r="BK204" s="8">
        <f t="shared" si="444"/>
        <v>0.22486048474607565</v>
      </c>
      <c r="BL204" s="8">
        <f t="shared" si="445"/>
        <v>0.17349213247839276</v>
      </c>
      <c r="BM204" s="8">
        <f t="shared" si="446"/>
        <v>0.52933224294242032</v>
      </c>
      <c r="BN204" s="8">
        <f t="shared" si="447"/>
        <v>0.46735995234683297</v>
      </c>
    </row>
    <row r="205" spans="1:66" x14ac:dyDescent="0.25">
      <c r="A205" t="s">
        <v>69</v>
      </c>
      <c r="B205" t="s">
        <v>95</v>
      </c>
      <c r="C205" t="s">
        <v>351</v>
      </c>
      <c r="D205" s="16"/>
      <c r="E205">
        <f>VLOOKUP(A205,home!$A$2:$E$405,3,FALSE)</f>
        <v>1.3526</v>
      </c>
      <c r="F205">
        <f>VLOOKUP(B205,home!$B$2:$E$405,3,FALSE)</f>
        <v>1.5282</v>
      </c>
      <c r="G205">
        <f>VLOOKUP(C205,away!$B$2:$E$405,4,FALSE)</f>
        <v>0.73929999999999996</v>
      </c>
      <c r="H205">
        <f>VLOOKUP(A205,away!$A$2:$E$405,3,FALSE)</f>
        <v>1.3421000000000001</v>
      </c>
      <c r="I205">
        <f>VLOOKUP(C205,away!$B$2:$E$405,3,FALSE)</f>
        <v>1.0196000000000001</v>
      </c>
      <c r="J205">
        <f>VLOOKUP(B205,home!$B$2:$E$405,4,FALSE)</f>
        <v>0.49399999999999999</v>
      </c>
      <c r="K205" s="3">
        <f t="shared" si="392"/>
        <v>1.5281651264760001</v>
      </c>
      <c r="L205" s="3">
        <f t="shared" si="393"/>
        <v>0.67599214904000016</v>
      </c>
      <c r="M205" s="5">
        <f t="shared" si="394"/>
        <v>0.11034347528164294</v>
      </c>
      <c r="N205" s="5">
        <f t="shared" si="395"/>
        <v>0.1686230508595733</v>
      </c>
      <c r="O205" s="5">
        <f t="shared" si="396"/>
        <v>7.4591322988179942E-2</v>
      </c>
      <c r="P205" s="5">
        <f t="shared" si="397"/>
        <v>0.11398785852824418</v>
      </c>
      <c r="Q205" s="5">
        <f t="shared" si="398"/>
        <v>0.12884193292179441</v>
      </c>
      <c r="R205" s="5">
        <f t="shared" si="399"/>
        <v>2.5211574363258257E-2</v>
      </c>
      <c r="S205" s="5">
        <f t="shared" si="400"/>
        <v>2.9438151777191213E-2</v>
      </c>
      <c r="T205" s="5">
        <f t="shared" si="401"/>
        <v>8.7096135122271337E-2</v>
      </c>
      <c r="U205" s="5">
        <f t="shared" si="402"/>
        <v>3.8527448725487641E-2</v>
      </c>
      <c r="V205" s="5">
        <f t="shared" si="403"/>
        <v>3.3789360112408324E-3</v>
      </c>
      <c r="W205" s="5">
        <f t="shared" si="404"/>
        <v>6.5630582906282112E-2</v>
      </c>
      <c r="X205" s="5">
        <f t="shared" si="405"/>
        <v>4.436575878156554E-2</v>
      </c>
      <c r="Y205" s="5">
        <f t="shared" si="406"/>
        <v>1.499545231127037E-2</v>
      </c>
      <c r="Z205" s="5">
        <f t="shared" si="407"/>
        <v>5.6809421115002427E-3</v>
      </c>
      <c r="AA205" s="5">
        <f t="shared" si="408"/>
        <v>8.6814176203236035E-3</v>
      </c>
      <c r="AB205" s="5">
        <f t="shared" si="409"/>
        <v>6.633319827876398E-3</v>
      </c>
      <c r="AC205" s="5">
        <f t="shared" si="410"/>
        <v>2.1815839078966008E-4</v>
      </c>
      <c r="AD205" s="5">
        <f t="shared" si="411"/>
        <v>2.5073592006918059E-2</v>
      </c>
      <c r="AE205" s="5">
        <f t="shared" si="412"/>
        <v>1.6949551344908706E-2</v>
      </c>
      <c r="AF205" s="5">
        <f t="shared" si="413"/>
        <v>5.7288818194543298E-3</v>
      </c>
      <c r="AG205" s="5">
        <f t="shared" si="414"/>
        <v>1.2908930442430398E-3</v>
      </c>
      <c r="AH205" s="5">
        <f t="shared" si="415"/>
        <v>9.6006806663122106E-4</v>
      </c>
      <c r="AI205" s="5">
        <f t="shared" si="416"/>
        <v>1.4671425384690689E-3</v>
      </c>
      <c r="AJ205" s="5">
        <f t="shared" si="417"/>
        <v>1.1210180314289522E-3</v>
      </c>
      <c r="AK205" s="5">
        <f t="shared" si="418"/>
        <v>5.7103355392683396E-4</v>
      </c>
      <c r="AL205" s="5">
        <f t="shared" si="419"/>
        <v>9.0145457980579643E-6</v>
      </c>
      <c r="AM205" s="5">
        <f t="shared" si="420"/>
        <v>7.6633177800919088E-3</v>
      </c>
      <c r="AN205" s="5">
        <f t="shared" si="421"/>
        <v>5.1803426549407719E-3</v>
      </c>
      <c r="AO205" s="5">
        <f t="shared" si="422"/>
        <v>1.750935482038496E-3</v>
      </c>
      <c r="AP205" s="5">
        <f t="shared" si="423"/>
        <v>3.9453954644453059E-4</v>
      </c>
      <c r="AQ205" s="5">
        <f t="shared" si="424"/>
        <v>6.6676408970576273E-5</v>
      </c>
      <c r="AR205" s="5">
        <f t="shared" si="425"/>
        <v>1.2979969511734348E-4</v>
      </c>
      <c r="AS205" s="5">
        <f t="shared" si="426"/>
        <v>1.9835536750554148E-4</v>
      </c>
      <c r="AT205" s="5">
        <f t="shared" si="427"/>
        <v>1.5155987763564962E-4</v>
      </c>
      <c r="AU205" s="5">
        <f t="shared" si="428"/>
        <v>7.7202839858589898E-5</v>
      </c>
      <c r="AV205" s="5">
        <f t="shared" si="429"/>
        <v>2.949467188420211E-5</v>
      </c>
      <c r="AW205" s="5">
        <f t="shared" si="430"/>
        <v>2.5867430174096373E-7</v>
      </c>
      <c r="AX205" s="5">
        <f t="shared" si="431"/>
        <v>1.9518024974399912E-3</v>
      </c>
      <c r="AY205" s="5">
        <f t="shared" si="432"/>
        <v>1.3194031647460989E-3</v>
      </c>
      <c r="AZ205" s="5">
        <f t="shared" si="433"/>
        <v>4.4595309039344633E-4</v>
      </c>
      <c r="BA205" s="5">
        <f t="shared" si="434"/>
        <v>1.004869293153651E-4</v>
      </c>
      <c r="BB205" s="5">
        <f t="shared" si="435"/>
        <v>1.6982093824581057E-5</v>
      </c>
      <c r="BC205" s="5">
        <f t="shared" si="436"/>
        <v>2.2959524199354937E-6</v>
      </c>
      <c r="BD205" s="5">
        <f t="shared" si="437"/>
        <v>1.4623929141184964E-5</v>
      </c>
      <c r="BE205" s="5">
        <f t="shared" si="438"/>
        <v>2.2347778525614985E-5</v>
      </c>
      <c r="BF205" s="5">
        <f t="shared" si="439"/>
        <v>1.7075547898527033E-5</v>
      </c>
      <c r="BG205" s="5">
        <f t="shared" si="440"/>
        <v>8.6980856046665223E-6</v>
      </c>
      <c r="BH205" s="5">
        <f t="shared" si="441"/>
        <v>3.3230277720385736E-6</v>
      </c>
      <c r="BI205" s="5">
        <f t="shared" si="442"/>
        <v>1.0156270311081172E-6</v>
      </c>
      <c r="BJ205" s="8">
        <f t="shared" si="443"/>
        <v>0.57748856671890691</v>
      </c>
      <c r="BK205" s="8">
        <f t="shared" si="444"/>
        <v>0.25869499769965298</v>
      </c>
      <c r="BL205" s="8">
        <f t="shared" si="445"/>
        <v>0.15841784216355639</v>
      </c>
      <c r="BM205" s="8">
        <f t="shared" si="446"/>
        <v>0.37736398926047909</v>
      </c>
      <c r="BN205" s="8">
        <f t="shared" si="447"/>
        <v>0.6215992149426931</v>
      </c>
    </row>
    <row r="206" spans="1:66" x14ac:dyDescent="0.25">
      <c r="A206" t="s">
        <v>69</v>
      </c>
      <c r="B206" t="s">
        <v>90</v>
      </c>
      <c r="C206" t="s">
        <v>260</v>
      </c>
      <c r="D206" s="16"/>
      <c r="E206">
        <f>VLOOKUP(A206,home!$A$2:$E$405,3,FALSE)</f>
        <v>1.3526</v>
      </c>
      <c r="F206">
        <f>VLOOKUP(B206,home!$B$2:$E$405,3,FALSE)</f>
        <v>1.3546</v>
      </c>
      <c r="G206">
        <f>VLOOKUP(C206,away!$B$2:$E$405,4,FALSE)</f>
        <v>0.85609999999999997</v>
      </c>
      <c r="H206">
        <f>VLOOKUP(A206,away!$A$2:$E$405,3,FALSE)</f>
        <v>1.3421000000000001</v>
      </c>
      <c r="I206">
        <f>VLOOKUP(C206,away!$B$2:$E$405,3,FALSE)</f>
        <v>1.5294000000000001</v>
      </c>
      <c r="J206">
        <f>VLOOKUP(B206,home!$B$2:$E$405,4,FALSE)</f>
        <v>0.61750000000000005</v>
      </c>
      <c r="K206" s="3">
        <f t="shared" si="392"/>
        <v>1.5685737809560001</v>
      </c>
      <c r="L206" s="3">
        <f t="shared" si="393"/>
        <v>1.26748527945</v>
      </c>
      <c r="M206" s="5">
        <f t="shared" si="394"/>
        <v>5.8656372286053061E-2</v>
      </c>
      <c r="N206" s="5">
        <f t="shared" si="395"/>
        <v>9.2006847653896981E-2</v>
      </c>
      <c r="O206" s="5">
        <f t="shared" si="396"/>
        <v>7.4346088418511203E-2</v>
      </c>
      <c r="P206" s="5">
        <f t="shared" si="397"/>
        <v>0.11661732500991319</v>
      </c>
      <c r="Q206" s="5">
        <f t="shared" si="398"/>
        <v>7.2159764449157962E-2</v>
      </c>
      <c r="R206" s="5">
        <f t="shared" si="399"/>
        <v>4.7116286327575536E-2</v>
      </c>
      <c r="S206" s="5">
        <f t="shared" si="400"/>
        <v>5.7963013916654017E-2</v>
      </c>
      <c r="T206" s="5">
        <f t="shared" si="401"/>
        <v>9.1461439207887157E-2</v>
      </c>
      <c r="U206" s="5">
        <f t="shared" si="402"/>
        <v>7.390537138945065E-2</v>
      </c>
      <c r="V206" s="5">
        <f t="shared" si="403"/>
        <v>1.280431428946154E-2</v>
      </c>
      <c r="W206" s="5">
        <f t="shared" si="404"/>
        <v>3.7729304851636683E-2</v>
      </c>
      <c r="X206" s="5">
        <f t="shared" si="405"/>
        <v>4.7821338503330958E-2</v>
      </c>
      <c r="Y206" s="5">
        <f t="shared" si="406"/>
        <v>3.0306421298283745E-2</v>
      </c>
      <c r="Z206" s="5">
        <f t="shared" si="407"/>
        <v>1.9906399780851108E-2</v>
      </c>
      <c r="AA206" s="5">
        <f t="shared" si="408"/>
        <v>3.122465676947131E-2</v>
      </c>
      <c r="AB206" s="5">
        <f t="shared" si="409"/>
        <v>2.4489088963971496E-2</v>
      </c>
      <c r="AC206" s="5">
        <f t="shared" si="410"/>
        <v>1.591051431016321E-3</v>
      </c>
      <c r="AD206" s="5">
        <f t="shared" si="411"/>
        <v>1.4795299590993332E-2</v>
      </c>
      <c r="AE206" s="5">
        <f t="shared" si="412"/>
        <v>1.8752824436636652E-2</v>
      </c>
      <c r="AF206" s="5">
        <f t="shared" si="413"/>
        <v>1.1884464460773599E-2</v>
      </c>
      <c r="AG206" s="5">
        <f t="shared" si="414"/>
        <v>5.0211279193924088E-3</v>
      </c>
      <c r="AH206" s="5">
        <f t="shared" si="415"/>
        <v>6.3077671722688716E-3</v>
      </c>
      <c r="AI206" s="5">
        <f t="shared" si="416"/>
        <v>9.8941982027959206E-3</v>
      </c>
      <c r="AJ206" s="5">
        <f t="shared" si="417"/>
        <v>7.7598899422438314E-3</v>
      </c>
      <c r="AK206" s="5">
        <f t="shared" si="418"/>
        <v>4.0573199688359474E-3</v>
      </c>
      <c r="AL206" s="5">
        <f t="shared" si="419"/>
        <v>1.265295855212206E-4</v>
      </c>
      <c r="AM206" s="5">
        <f t="shared" si="420"/>
        <v>4.6415038039642293E-3</v>
      </c>
      <c r="AN206" s="5">
        <f t="shared" si="421"/>
        <v>5.8830377460358388E-3</v>
      </c>
      <c r="AO206" s="5">
        <f t="shared" si="422"/>
        <v>3.7283318707745671E-3</v>
      </c>
      <c r="AP206" s="5">
        <f t="shared" si="423"/>
        <v>1.5752019210370151E-3</v>
      </c>
      <c r="AQ206" s="5">
        <f t="shared" si="424"/>
        <v>4.991363117689445E-4</v>
      </c>
      <c r="AR206" s="5">
        <f t="shared" si="425"/>
        <v>1.5990004074097493E-3</v>
      </c>
      <c r="AS206" s="5">
        <f t="shared" si="426"/>
        <v>2.5081501148008951E-3</v>
      </c>
      <c r="AT206" s="5">
        <f t="shared" si="427"/>
        <v>1.9671092543892335E-3</v>
      </c>
      <c r="AU206" s="5">
        <f t="shared" si="428"/>
        <v>1.0285186669036193E-3</v>
      </c>
      <c r="AV206" s="5">
        <f t="shared" si="429"/>
        <v>4.0332685353220885E-4</v>
      </c>
      <c r="AW206" s="5">
        <f t="shared" si="430"/>
        <v>6.9877516301111116E-6</v>
      </c>
      <c r="AX206" s="5">
        <f t="shared" si="431"/>
        <v>1.2134235285176378E-3</v>
      </c>
      <c r="AY206" s="5">
        <f t="shared" si="432"/>
        <v>1.5379964601343831E-3</v>
      </c>
      <c r="AZ206" s="5">
        <f t="shared" si="433"/>
        <v>9.7469393653326966E-4</v>
      </c>
      <c r="BA206" s="5">
        <f t="shared" si="434"/>
        <v>4.1180340550836411E-4</v>
      </c>
      <c r="BB206" s="5">
        <f t="shared" si="435"/>
        <v>1.3048868862730766E-4</v>
      </c>
      <c r="BC206" s="5">
        <f t="shared" si="436"/>
        <v>3.3078498393969416E-5</v>
      </c>
      <c r="BD206" s="5">
        <f t="shared" si="437"/>
        <v>3.3778491303773476E-4</v>
      </c>
      <c r="BE206" s="5">
        <f t="shared" si="438"/>
        <v>5.2984055819349323E-4</v>
      </c>
      <c r="BF206" s="5">
        <f t="shared" si="439"/>
        <v>4.1554700383470279E-4</v>
      </c>
      <c r="BG206" s="5">
        <f t="shared" si="440"/>
        <v>2.1727204498997904E-4</v>
      </c>
      <c r="BH206" s="5">
        <f t="shared" si="441"/>
        <v>8.5201808276493424E-5</v>
      </c>
      <c r="BI206" s="5">
        <f t="shared" si="442"/>
        <v>2.6729064510509474E-5</v>
      </c>
      <c r="BJ206" s="8">
        <f t="shared" si="443"/>
        <v>0.44256752854328507</v>
      </c>
      <c r="BK206" s="8">
        <f t="shared" si="444"/>
        <v>0.24929660297875375</v>
      </c>
      <c r="BL206" s="8">
        <f t="shared" si="445"/>
        <v>0.28821914784500341</v>
      </c>
      <c r="BM206" s="8">
        <f t="shared" si="446"/>
        <v>0.53755598629428114</v>
      </c>
      <c r="BN206" s="8">
        <f t="shared" si="447"/>
        <v>0.46090268414510793</v>
      </c>
    </row>
    <row r="207" spans="1:66" x14ac:dyDescent="0.25">
      <c r="A207" t="s">
        <v>80</v>
      </c>
      <c r="B207" t="s">
        <v>114</v>
      </c>
      <c r="C207" t="s">
        <v>91</v>
      </c>
      <c r="D207" s="16"/>
      <c r="E207">
        <f>VLOOKUP(A207,home!$A$2:$E$405,3,FALSE)</f>
        <v>1.2518</v>
      </c>
      <c r="F207">
        <f>VLOOKUP(B207,home!$B$2:$E$405,3,FALSE)</f>
        <v>1.6775</v>
      </c>
      <c r="G207">
        <f>VLOOKUP(C207,away!$B$2:$E$405,4,FALSE)</f>
        <v>1.1113999999999999</v>
      </c>
      <c r="H207">
        <f>VLOOKUP(A207,away!$A$2:$E$405,3,FALSE)</f>
        <v>1.0562</v>
      </c>
      <c r="I207">
        <f>VLOOKUP(C207,away!$B$2:$E$405,3,FALSE)</f>
        <v>0.65859999999999996</v>
      </c>
      <c r="J207">
        <f>VLOOKUP(B207,home!$B$2:$E$405,4,FALSE)</f>
        <v>0.751</v>
      </c>
      <c r="K207" s="3">
        <f t="shared" si="392"/>
        <v>2.3338227472999997</v>
      </c>
      <c r="L207" s="3">
        <f t="shared" si="393"/>
        <v>0.52240560331999997</v>
      </c>
      <c r="M207" s="5">
        <f t="shared" si="394"/>
        <v>5.7485165795971689E-2</v>
      </c>
      <c r="N207" s="5">
        <f t="shared" si="395"/>
        <v>0.13416018756695061</v>
      </c>
      <c r="O207" s="5">
        <f t="shared" si="396"/>
        <v>3.0030572719594816E-2</v>
      </c>
      <c r="P207" s="5">
        <f t="shared" si="397"/>
        <v>7.0086033727437186E-2</v>
      </c>
      <c r="Q207" s="5">
        <f t="shared" si="398"/>
        <v>0.156553048762892</v>
      </c>
      <c r="R207" s="5">
        <f t="shared" si="399"/>
        <v>7.8440697298125302E-3</v>
      </c>
      <c r="S207" s="5">
        <f t="shared" si="400"/>
        <v>2.1362259530908756E-2</v>
      </c>
      <c r="T207" s="5">
        <f t="shared" si="401"/>
        <v>8.1784189890563977E-2</v>
      </c>
      <c r="U207" s="5">
        <f t="shared" si="402"/>
        <v>1.8306668366843845E-2</v>
      </c>
      <c r="V207" s="5">
        <f t="shared" si="403"/>
        <v>2.8938790289953272E-3</v>
      </c>
      <c r="W207" s="5">
        <f t="shared" si="404"/>
        <v>0.12178902212066781</v>
      </c>
      <c r="X207" s="5">
        <f t="shared" si="405"/>
        <v>6.3623267578700279E-2</v>
      </c>
      <c r="Y207" s="5">
        <f t="shared" si="406"/>
        <v>1.6618575742320358E-2</v>
      </c>
      <c r="Z207" s="5">
        <f t="shared" si="407"/>
        <v>1.3659286598956212E-3</v>
      </c>
      <c r="AA207" s="5">
        <f t="shared" si="408"/>
        <v>3.1878353776534051E-3</v>
      </c>
      <c r="AB207" s="5">
        <f t="shared" si="409"/>
        <v>3.7199213595076022E-3</v>
      </c>
      <c r="AC207" s="5">
        <f t="shared" si="410"/>
        <v>2.2051395827615245E-4</v>
      </c>
      <c r="AD207" s="5">
        <f t="shared" si="411"/>
        <v>7.1058497549159341E-2</v>
      </c>
      <c r="AE207" s="5">
        <f t="shared" si="412"/>
        <v>3.7121357283181326E-2</v>
      </c>
      <c r="AF207" s="5">
        <f t="shared" si="413"/>
        <v>9.6962025237888067E-3</v>
      </c>
      <c r="AG207" s="5">
        <f t="shared" si="414"/>
        <v>1.6884501764509326E-3</v>
      </c>
      <c r="AH207" s="5">
        <f t="shared" si="415"/>
        <v>1.7839219641621276E-4</v>
      </c>
      <c r="AI207" s="5">
        <f t="shared" si="416"/>
        <v>4.1633576593696678E-4</v>
      </c>
      <c r="AJ207" s="5">
        <f t="shared" si="417"/>
        <v>4.8582694052913083E-4</v>
      </c>
      <c r="AK207" s="5">
        <f t="shared" si="418"/>
        <v>3.7794465501934986E-4</v>
      </c>
      <c r="AL207" s="5">
        <f t="shared" si="419"/>
        <v>1.0754043067017555E-5</v>
      </c>
      <c r="AM207" s="5">
        <f t="shared" si="420"/>
        <v>3.3167587593837866E-2</v>
      </c>
      <c r="AN207" s="5">
        <f t="shared" si="421"/>
        <v>1.7326933607627819E-2</v>
      </c>
      <c r="AO207" s="5">
        <f t="shared" si="422"/>
        <v>4.5258436024891964E-3</v>
      </c>
      <c r="AP207" s="5">
        <f t="shared" si="423"/>
        <v>7.881086858967768E-4</v>
      </c>
      <c r="AQ207" s="5">
        <f t="shared" si="424"/>
        <v>1.0292809838440951E-4</v>
      </c>
      <c r="AR207" s="5">
        <f t="shared" si="425"/>
        <v>1.8638616599278316E-5</v>
      </c>
      <c r="AS207" s="5">
        <f t="shared" si="426"/>
        <v>4.3499227397599094E-5</v>
      </c>
      <c r="AT207" s="5">
        <f t="shared" si="427"/>
        <v>5.075974319524608E-5</v>
      </c>
      <c r="AU207" s="5">
        <f t="shared" si="428"/>
        <v>3.9488081105390557E-5</v>
      </c>
      <c r="AV207" s="5">
        <f t="shared" si="429"/>
        <v>2.3039545482746952E-5</v>
      </c>
      <c r="AW207" s="5">
        <f t="shared" si="430"/>
        <v>3.6420421331748989E-7</v>
      </c>
      <c r="AX207" s="5">
        <f t="shared" si="431"/>
        <v>1.2901211733260688E-2</v>
      </c>
      <c r="AY207" s="5">
        <f t="shared" si="432"/>
        <v>6.7396652990731115E-3</v>
      </c>
      <c r="AZ207" s="5">
        <f t="shared" si="433"/>
        <v>1.7604194583685784E-3</v>
      </c>
      <c r="BA207" s="5">
        <f t="shared" si="434"/>
        <v>3.0655099641510152E-4</v>
      </c>
      <c r="BB207" s="5">
        <f t="shared" si="435"/>
        <v>4.0035989557644565E-5</v>
      </c>
      <c r="BC207" s="5">
        <f t="shared" si="436"/>
        <v>4.1830050558749069E-6</v>
      </c>
      <c r="BD207" s="5">
        <f t="shared" si="437"/>
        <v>1.6228196249326915E-6</v>
      </c>
      <c r="BE207" s="5">
        <f t="shared" si="438"/>
        <v>3.787373355432769E-6</v>
      </c>
      <c r="BF207" s="5">
        <f t="shared" si="439"/>
        <v>4.4195290447134632E-6</v>
      </c>
      <c r="BG207" s="5">
        <f t="shared" si="440"/>
        <v>3.4381324723017718E-6</v>
      </c>
      <c r="BH207" s="5">
        <f t="shared" si="441"/>
        <v>2.0059979430221654E-6</v>
      </c>
      <c r="BI207" s="5">
        <f t="shared" si="442"/>
        <v>9.3632872609242755E-7</v>
      </c>
      <c r="BJ207" s="8">
        <f t="shared" si="443"/>
        <v>0.77175626726464241</v>
      </c>
      <c r="BK207" s="8">
        <f t="shared" si="444"/>
        <v>0.15879827138372923</v>
      </c>
      <c r="BL207" s="8">
        <f t="shared" si="445"/>
        <v>6.473920250626064E-2</v>
      </c>
      <c r="BM207" s="8">
        <f t="shared" si="446"/>
        <v>0.53376129041700893</v>
      </c>
      <c r="BN207" s="8">
        <f t="shared" si="447"/>
        <v>0.45615907830265884</v>
      </c>
    </row>
    <row r="208" spans="1:66" x14ac:dyDescent="0.25">
      <c r="A208" t="s">
        <v>80</v>
      </c>
      <c r="B208" t="s">
        <v>97</v>
      </c>
      <c r="C208" t="s">
        <v>369</v>
      </c>
      <c r="D208" s="16"/>
      <c r="E208">
        <f>VLOOKUP(A208,home!$A$2:$E$405,3,FALSE)</f>
        <v>1.2518</v>
      </c>
      <c r="F208">
        <f>VLOOKUP(B208,home!$B$2:$E$405,3,FALSE)</f>
        <v>1.042</v>
      </c>
      <c r="G208">
        <f>VLOOKUP(C208,away!$B$2:$E$405,4,FALSE)</f>
        <v>1.3546</v>
      </c>
      <c r="H208">
        <f>VLOOKUP(A208,away!$A$2:$E$405,3,FALSE)</f>
        <v>1.0562</v>
      </c>
      <c r="I208">
        <f>VLOOKUP(C208,away!$B$2:$E$405,3,FALSE)</f>
        <v>0.78210000000000002</v>
      </c>
      <c r="J208">
        <f>VLOOKUP(B208,home!$B$2:$E$405,4,FALSE)</f>
        <v>0.90559999999999996</v>
      </c>
      <c r="K208" s="3">
        <f t="shared" si="392"/>
        <v>1.76690718776</v>
      </c>
      <c r="L208" s="3">
        <f t="shared" si="393"/>
        <v>0.74807452051199996</v>
      </c>
      <c r="M208" s="5">
        <f t="shared" si="394"/>
        <v>8.0864391342626976E-2</v>
      </c>
      <c r="N208" s="5">
        <f t="shared" si="395"/>
        <v>0.14287987429712512</v>
      </c>
      <c r="O208" s="5">
        <f t="shared" si="396"/>
        <v>6.0492590780130397E-2</v>
      </c>
      <c r="P208" s="5">
        <f t="shared" si="397"/>
        <v>0.1068847934556367</v>
      </c>
      <c r="Q208" s="5">
        <f t="shared" si="398"/>
        <v>0.12622773844091786</v>
      </c>
      <c r="R208" s="5">
        <f t="shared" si="399"/>
        <v>2.2626482921187335E-2</v>
      </c>
      <c r="S208" s="5">
        <f t="shared" si="400"/>
        <v>3.5319498738475834E-2</v>
      </c>
      <c r="T208" s="5">
        <f t="shared" si="401"/>
        <v>9.4427754909503767E-2</v>
      </c>
      <c r="U208" s="5">
        <f t="shared" si="402"/>
        <v>3.9978895307174779E-2</v>
      </c>
      <c r="V208" s="5">
        <f t="shared" si="403"/>
        <v>5.187171681899483E-3</v>
      </c>
      <c r="W208" s="5">
        <f t="shared" si="404"/>
        <v>7.4344232781982336E-2</v>
      </c>
      <c r="X208" s="5">
        <f t="shared" si="405"/>
        <v>5.561502629121394E-2</v>
      </c>
      <c r="Y208" s="5">
        <f t="shared" si="406"/>
        <v>2.0802092063031068E-2</v>
      </c>
      <c r="Z208" s="5">
        <f t="shared" si="407"/>
        <v>5.6420984540467246E-3</v>
      </c>
      <c r="AA208" s="5">
        <f t="shared" si="408"/>
        <v>9.9690643125047423E-3</v>
      </c>
      <c r="AB208" s="5">
        <f t="shared" si="409"/>
        <v>8.807205694503167E-3</v>
      </c>
      <c r="AC208" s="5">
        <f t="shared" si="410"/>
        <v>4.2851816837525218E-4</v>
      </c>
      <c r="AD208" s="5">
        <f t="shared" si="411"/>
        <v>3.2839839817746803E-2</v>
      </c>
      <c r="AE208" s="5">
        <f t="shared" si="412"/>
        <v>2.4566647425351827E-2</v>
      </c>
      <c r="AF208" s="5">
        <f t="shared" si="413"/>
        <v>9.1888414966537109E-3</v>
      </c>
      <c r="AG208" s="5">
        <f t="shared" si="414"/>
        <v>2.2913127322233317E-3</v>
      </c>
      <c r="AH208" s="5">
        <f t="shared" si="415"/>
        <v>1.0551775239231245E-3</v>
      </c>
      <c r="AI208" s="5">
        <f t="shared" si="416"/>
        <v>1.8644007513825681E-3</v>
      </c>
      <c r="AJ208" s="5">
        <f t="shared" si="417"/>
        <v>1.6471115442415027E-3</v>
      </c>
      <c r="AK208" s="5">
        <f t="shared" si="418"/>
        <v>9.7009774218759465E-4</v>
      </c>
      <c r="AL208" s="5">
        <f t="shared" si="419"/>
        <v>2.2656239740783108E-5</v>
      </c>
      <c r="AM208" s="5">
        <f t="shared" si="420"/>
        <v>1.1604989803772772E-2</v>
      </c>
      <c r="AN208" s="5">
        <f t="shared" si="421"/>
        <v>8.6813971830039648E-3</v>
      </c>
      <c r="AO208" s="5">
        <f t="shared" si="422"/>
        <v>3.2471660175249586E-3</v>
      </c>
      <c r="AP208" s="5">
        <f t="shared" si="423"/>
        <v>8.0970738719428142E-4</v>
      </c>
      <c r="AQ208" s="5">
        <f t="shared" si="424"/>
        <v>1.5143036635759655E-4</v>
      </c>
      <c r="AR208" s="5">
        <f t="shared" si="425"/>
        <v>1.578702840527662E-4</v>
      </c>
      <c r="AS208" s="5">
        <f t="shared" si="426"/>
        <v>2.7894213962654547E-4</v>
      </c>
      <c r="AT208" s="5">
        <f t="shared" si="427"/>
        <v>2.4643243573764843E-4</v>
      </c>
      <c r="AU208" s="5">
        <f t="shared" si="428"/>
        <v>1.4514108066735176E-4</v>
      </c>
      <c r="AV208" s="5">
        <f t="shared" si="429"/>
        <v>6.4112704667599457E-5</v>
      </c>
      <c r="AW208" s="5">
        <f t="shared" si="430"/>
        <v>8.3184791262122039E-7</v>
      </c>
      <c r="AX208" s="5">
        <f t="shared" si="431"/>
        <v>3.4174899830279378E-3</v>
      </c>
      <c r="AY208" s="5">
        <f t="shared" si="432"/>
        <v>2.5565371804081873E-3</v>
      </c>
      <c r="AZ208" s="5">
        <f t="shared" si="433"/>
        <v>9.5624016270247738E-4</v>
      </c>
      <c r="BA208" s="5">
        <f t="shared" si="434"/>
        <v>2.3844630040265757E-4</v>
      </c>
      <c r="BB208" s="5">
        <f t="shared" si="435"/>
        <v>4.4593900460394574E-5</v>
      </c>
      <c r="BC208" s="5">
        <f t="shared" si="436"/>
        <v>6.6719121409339064E-6</v>
      </c>
      <c r="BD208" s="5">
        <f t="shared" si="437"/>
        <v>1.9683122840977714E-5</v>
      </c>
      <c r="BE208" s="5">
        <f t="shared" si="438"/>
        <v>3.477825122528655E-5</v>
      </c>
      <c r="BF208" s="5">
        <f t="shared" si="439"/>
        <v>3.0724971033840927E-5</v>
      </c>
      <c r="BG208" s="5">
        <f t="shared" si="440"/>
        <v>1.8096057387803776E-5</v>
      </c>
      <c r="BH208" s="5">
        <f t="shared" si="441"/>
        <v>7.9935134671569862E-6</v>
      </c>
      <c r="BI208" s="5">
        <f t="shared" si="442"/>
        <v>2.8247592801152068E-6</v>
      </c>
      <c r="BJ208" s="8">
        <f t="shared" si="443"/>
        <v>0.61489803045274605</v>
      </c>
      <c r="BK208" s="8">
        <f t="shared" si="444"/>
        <v>0.23126356680716323</v>
      </c>
      <c r="BL208" s="8">
        <f t="shared" si="445"/>
        <v>0.14841762589722229</v>
      </c>
      <c r="BM208" s="8">
        <f t="shared" si="446"/>
        <v>0.45768974504105814</v>
      </c>
      <c r="BN208" s="8">
        <f t="shared" si="447"/>
        <v>0.53997587123762436</v>
      </c>
    </row>
    <row r="209" spans="1:66" x14ac:dyDescent="0.25">
      <c r="A209" t="s">
        <v>80</v>
      </c>
      <c r="B209" t="s">
        <v>82</v>
      </c>
      <c r="C209" t="s">
        <v>84</v>
      </c>
      <c r="D209" s="16"/>
      <c r="E209">
        <f>VLOOKUP(A209,home!$A$2:$E$405,3,FALSE)</f>
        <v>1.2518</v>
      </c>
      <c r="F209">
        <f>VLOOKUP(B209,home!$B$2:$E$405,3,FALSE)</f>
        <v>0.62519999999999998</v>
      </c>
      <c r="G209">
        <f>VLOOKUP(C209,away!$B$2:$E$405,4,FALSE)</f>
        <v>0.83360000000000001</v>
      </c>
      <c r="H209">
        <f>VLOOKUP(A209,away!$A$2:$E$405,3,FALSE)</f>
        <v>1.0562</v>
      </c>
      <c r="I209">
        <f>VLOOKUP(C209,away!$B$2:$E$405,3,FALSE)</f>
        <v>0.86450000000000005</v>
      </c>
      <c r="J209">
        <f>VLOOKUP(B209,home!$B$2:$E$405,4,FALSE)</f>
        <v>1.5230999999999999</v>
      </c>
      <c r="K209" s="3">
        <f t="shared" si="392"/>
        <v>0.65239650009599992</v>
      </c>
      <c r="L209" s="3">
        <f t="shared" si="393"/>
        <v>1.39071961119</v>
      </c>
      <c r="M209" s="5">
        <f t="shared" si="394"/>
        <v>0.12962415758884538</v>
      </c>
      <c r="N209" s="5">
        <f t="shared" si="395"/>
        <v>8.4566346738855089E-2</v>
      </c>
      <c r="O209" s="5">
        <f t="shared" si="396"/>
        <v>0.18027085804279033</v>
      </c>
      <c r="P209" s="5">
        <f t="shared" si="397"/>
        <v>0.11760807685641926</v>
      </c>
      <c r="Q209" s="5">
        <f t="shared" si="398"/>
        <v>2.7585394319166911E-2</v>
      </c>
      <c r="R209" s="5">
        <f t="shared" si="399"/>
        <v>0.12535310880307854</v>
      </c>
      <c r="S209" s="5">
        <f t="shared" si="400"/>
        <v>2.6676469878666509E-2</v>
      </c>
      <c r="T209" s="5">
        <f t="shared" si="401"/>
        <v>3.8363548862074638E-2</v>
      </c>
      <c r="U209" s="5">
        <f t="shared" si="402"/>
        <v>8.1779929459281531E-2</v>
      </c>
      <c r="V209" s="5">
        <f t="shared" si="403"/>
        <v>2.6892863680374364E-3</v>
      </c>
      <c r="W209" s="5">
        <f t="shared" si="404"/>
        <v>5.9988715691975244E-3</v>
      </c>
      <c r="X209" s="5">
        <f t="shared" si="405"/>
        <v>8.3427483362931258E-3</v>
      </c>
      <c r="Y209" s="5">
        <f t="shared" si="406"/>
        <v>5.8012118612527988E-3</v>
      </c>
      <c r="Z209" s="5">
        <f t="shared" si="407"/>
        <v>5.8110342245358389E-2</v>
      </c>
      <c r="AA209" s="5">
        <f t="shared" si="408"/>
        <v>3.7910983900252548E-2</v>
      </c>
      <c r="AB209" s="5">
        <f t="shared" si="409"/>
        <v>1.2366496605860278E-2</v>
      </c>
      <c r="AC209" s="5">
        <f t="shared" si="410"/>
        <v>1.5249944712479883E-4</v>
      </c>
      <c r="AD209" s="5">
        <f t="shared" si="411"/>
        <v>9.7841070406746587E-4</v>
      </c>
      <c r="AE209" s="5">
        <f t="shared" si="412"/>
        <v>1.3606949539448404E-3</v>
      </c>
      <c r="AF209" s="5">
        <f t="shared" si="413"/>
        <v>9.4617257864918175E-4</v>
      </c>
      <c r="AG209" s="5">
        <f t="shared" si="414"/>
        <v>4.386202535658766E-4</v>
      </c>
      <c r="AH209" s="5">
        <f t="shared" si="415"/>
        <v>2.0203798143395669E-2</v>
      </c>
      <c r="AI209" s="5">
        <f t="shared" si="416"/>
        <v>1.3180887197397398E-2</v>
      </c>
      <c r="AJ209" s="5">
        <f t="shared" si="417"/>
        <v>4.2995823378711171E-3</v>
      </c>
      <c r="AK209" s="5">
        <f t="shared" si="418"/>
        <v>9.3501082303389809E-4</v>
      </c>
      <c r="AL209" s="5">
        <f t="shared" si="419"/>
        <v>5.5345136374666494E-6</v>
      </c>
      <c r="AM209" s="5">
        <f t="shared" si="420"/>
        <v>1.2766234379801559E-4</v>
      </c>
      <c r="AN209" s="5">
        <f t="shared" si="421"/>
        <v>1.7754252513038036E-4</v>
      </c>
      <c r="AO209" s="5">
        <f t="shared" si="422"/>
        <v>1.2345593575950671E-4</v>
      </c>
      <c r="AP209" s="5">
        <f t="shared" si="423"/>
        <v>5.7230863659519599E-5</v>
      </c>
      <c r="AQ209" s="5">
        <f t="shared" si="424"/>
        <v>1.9898021114158756E-5</v>
      </c>
      <c r="AR209" s="5">
        <f t="shared" si="425"/>
        <v>5.6195636597088884E-3</v>
      </c>
      <c r="AS209" s="5">
        <f t="shared" si="426"/>
        <v>3.6661836636607483E-3</v>
      </c>
      <c r="AT209" s="5">
        <f t="shared" si="427"/>
        <v>1.1959026954407011E-3</v>
      </c>
      <c r="AU209" s="5">
        <f t="shared" si="428"/>
        <v>2.6006757765362865E-4</v>
      </c>
      <c r="AV209" s="5">
        <f t="shared" si="429"/>
        <v>4.2416794362418002E-5</v>
      </c>
      <c r="AW209" s="5">
        <f t="shared" si="430"/>
        <v>1.3948521062431855E-7</v>
      </c>
      <c r="AX209" s="5">
        <f t="shared" si="431"/>
        <v>1.3881077714646269E-5</v>
      </c>
      <c r="AY209" s="5">
        <f t="shared" si="432"/>
        <v>1.9304687002211033E-5</v>
      </c>
      <c r="AZ209" s="5">
        <f t="shared" si="433"/>
        <v>1.3423703400929789E-5</v>
      </c>
      <c r="BA209" s="5">
        <f t="shared" si="434"/>
        <v>6.2228691914903193E-6</v>
      </c>
      <c r="BB209" s="5">
        <f t="shared" si="435"/>
        <v>2.1635665556189124E-6</v>
      </c>
      <c r="BC209" s="5">
        <f t="shared" si="436"/>
        <v>6.0178288780280372E-7</v>
      </c>
      <c r="BD209" s="5">
        <f t="shared" si="437"/>
        <v>1.3025395646479676E-3</v>
      </c>
      <c r="BE209" s="5">
        <f t="shared" si="438"/>
        <v>8.4977225321290165E-4</v>
      </c>
      <c r="BF209" s="5">
        <f t="shared" si="439"/>
        <v>2.7719422193739438E-4</v>
      </c>
      <c r="BG209" s="5">
        <f t="shared" si="440"/>
        <v>6.0280180079596653E-5</v>
      </c>
      <c r="BH209" s="5">
        <f t="shared" si="441"/>
        <v>9.8316446272713667E-6</v>
      </c>
      <c r="BI209" s="5">
        <f t="shared" si="442"/>
        <v>1.2828261090038965E-6</v>
      </c>
      <c r="BJ209" s="8">
        <f t="shared" si="443"/>
        <v>0.17494340755328167</v>
      </c>
      <c r="BK209" s="8">
        <f t="shared" si="444"/>
        <v>0.27677532933973309</v>
      </c>
      <c r="BL209" s="8">
        <f t="shared" si="445"/>
        <v>0.48958569039440181</v>
      </c>
      <c r="BM209" s="8">
        <f t="shared" si="446"/>
        <v>0.33438766198182784</v>
      </c>
      <c r="BN209" s="8">
        <f t="shared" si="447"/>
        <v>0.6650079423491555</v>
      </c>
    </row>
    <row r="210" spans="1:66" x14ac:dyDescent="0.25">
      <c r="A210" t="s">
        <v>80</v>
      </c>
      <c r="B210" t="s">
        <v>111</v>
      </c>
      <c r="C210" t="s">
        <v>89</v>
      </c>
      <c r="D210" s="16"/>
      <c r="E210">
        <f>VLOOKUP(A210,home!$A$2:$E$405,3,FALSE)</f>
        <v>1.2518</v>
      </c>
      <c r="F210">
        <f>VLOOKUP(B210,home!$B$2:$E$405,3,FALSE)</f>
        <v>0.96779999999999999</v>
      </c>
      <c r="G210">
        <f>VLOOKUP(C210,away!$B$2:$E$405,4,FALSE)</f>
        <v>0.79879999999999995</v>
      </c>
      <c r="H210">
        <f>VLOOKUP(A210,away!$A$2:$E$405,3,FALSE)</f>
        <v>1.0562</v>
      </c>
      <c r="I210">
        <f>VLOOKUP(C210,away!$B$2:$E$405,3,FALSE)</f>
        <v>1.1938</v>
      </c>
      <c r="J210">
        <f>VLOOKUP(B210,home!$B$2:$E$405,4,FALSE)</f>
        <v>0.61450000000000005</v>
      </c>
      <c r="K210" s="3">
        <f t="shared" si="392"/>
        <v>0.96773984155199999</v>
      </c>
      <c r="L210" s="3">
        <f t="shared" si="393"/>
        <v>0.77481786362000005</v>
      </c>
      <c r="M210" s="5">
        <f t="shared" si="394"/>
        <v>0.17507204480595889</v>
      </c>
      <c r="N210" s="5">
        <f t="shared" si="395"/>
        <v>0.16942419290070329</v>
      </c>
      <c r="O210" s="5">
        <f t="shared" si="396"/>
        <v>0.13564894773613798</v>
      </c>
      <c r="P210" s="5">
        <f t="shared" si="397"/>
        <v>0.1312728911888657</v>
      </c>
      <c r="Q210" s="5">
        <f t="shared" si="398"/>
        <v>8.1979270796401035E-2</v>
      </c>
      <c r="R210" s="5">
        <f t="shared" si="399"/>
        <v>5.2551613943607724E-2</v>
      </c>
      <c r="S210" s="5">
        <f t="shared" si="400"/>
        <v>2.4607829279916581E-2</v>
      </c>
      <c r="T210" s="5">
        <f t="shared" si="401"/>
        <v>6.351900345959291E-2</v>
      </c>
      <c r="U210" s="5">
        <f t="shared" si="402"/>
        <v>5.0856290551088812E-2</v>
      </c>
      <c r="V210" s="5">
        <f t="shared" si="403"/>
        <v>2.0501660705435245E-3</v>
      </c>
      <c r="W210" s="5">
        <f t="shared" si="404"/>
        <v>2.6444868843685885E-2</v>
      </c>
      <c r="X210" s="5">
        <f t="shared" si="405"/>
        <v>2.0489956781175798E-2</v>
      </c>
      <c r="Y210" s="5">
        <f t="shared" si="406"/>
        <v>7.9379922694283803E-3</v>
      </c>
      <c r="Z210" s="5">
        <f t="shared" si="407"/>
        <v>1.3572643081856383E-2</v>
      </c>
      <c r="AA210" s="5">
        <f t="shared" si="408"/>
        <v>1.3134787465477546E-2</v>
      </c>
      <c r="AB210" s="5">
        <f t="shared" si="409"/>
        <v>6.3555285703302171E-3</v>
      </c>
      <c r="AC210" s="5">
        <f t="shared" si="410"/>
        <v>9.6078741396097832E-5</v>
      </c>
      <c r="AD210" s="5">
        <f t="shared" si="411"/>
        <v>6.3979382961629984E-3</v>
      </c>
      <c r="AE210" s="5">
        <f t="shared" si="412"/>
        <v>4.9572368822055971E-3</v>
      </c>
      <c r="AF210" s="5">
        <f t="shared" si="413"/>
        <v>1.9204778452644048E-3</v>
      </c>
      <c r="AG210" s="5">
        <f t="shared" si="414"/>
        <v>4.960068470657691E-4</v>
      </c>
      <c r="AH210" s="5">
        <f t="shared" si="415"/>
        <v>2.6290815790901839E-3</v>
      </c>
      <c r="AI210" s="5">
        <f t="shared" si="416"/>
        <v>2.5442669907760162E-3</v>
      </c>
      <c r="AJ210" s="5">
        <f t="shared" si="417"/>
        <v>1.2310942672597829E-3</v>
      </c>
      <c r="AK210" s="5">
        <f t="shared" si="418"/>
        <v>3.9712632371118598E-4</v>
      </c>
      <c r="AL210" s="5">
        <f t="shared" si="419"/>
        <v>2.8816786092450637E-6</v>
      </c>
      <c r="AM210" s="5">
        <f t="shared" si="420"/>
        <v>1.2383079585976508E-3</v>
      </c>
      <c r="AN210" s="5">
        <f t="shared" si="421"/>
        <v>9.5946312698427523E-4</v>
      </c>
      <c r="AO210" s="5">
        <f t="shared" si="422"/>
        <v>3.7170458513606042E-4</v>
      </c>
      <c r="AP210" s="5">
        <f t="shared" si="423"/>
        <v>9.6001117517626928E-5</v>
      </c>
      <c r="AQ210" s="5">
        <f t="shared" si="424"/>
        <v>1.8595845195035064E-5</v>
      </c>
      <c r="AR210" s="5">
        <f t="shared" si="425"/>
        <v>4.0741187447867068E-4</v>
      </c>
      <c r="AS210" s="5">
        <f t="shared" si="426"/>
        <v>3.9426870285439206E-4</v>
      </c>
      <c r="AT210" s="5">
        <f t="shared" si="427"/>
        <v>1.9077476601461098E-4</v>
      </c>
      <c r="AU210" s="5">
        <f t="shared" si="428"/>
        <v>6.1540113945033175E-5</v>
      </c>
      <c r="AV210" s="5">
        <f t="shared" si="429"/>
        <v>1.4888705029564603E-5</v>
      </c>
      <c r="AW210" s="5">
        <f t="shared" si="430"/>
        <v>6.002073205728632E-8</v>
      </c>
      <c r="AX210" s="5">
        <f t="shared" si="431"/>
        <v>1.9972665794097845E-4</v>
      </c>
      <c r="AY210" s="5">
        <f t="shared" si="432"/>
        <v>1.5475178241379143E-4</v>
      </c>
      <c r="AZ210" s="5">
        <f t="shared" si="433"/>
        <v>5.9952222720620468E-5</v>
      </c>
      <c r="BA210" s="5">
        <f t="shared" si="434"/>
        <v>1.548401770922053E-5</v>
      </c>
      <c r="BB210" s="5">
        <f t="shared" si="435"/>
        <v>2.9993233804281243E-6</v>
      </c>
      <c r="BC210" s="5">
        <f t="shared" si="436"/>
        <v>4.6478586678576738E-7</v>
      </c>
      <c r="BD210" s="5">
        <f t="shared" si="437"/>
        <v>5.2611666366163829E-5</v>
      </c>
      <c r="BE210" s="5">
        <f t="shared" si="438"/>
        <v>5.0914405672978067E-5</v>
      </c>
      <c r="BF210" s="5">
        <f t="shared" si="439"/>
        <v>2.4635949439341024E-5</v>
      </c>
      <c r="BG210" s="5">
        <f t="shared" si="440"/>
        <v>7.9470632689703227E-6</v>
      </c>
      <c r="BH210" s="5">
        <f t="shared" si="441"/>
        <v>1.9226724371792645E-6</v>
      </c>
      <c r="BI210" s="5">
        <f t="shared" si="442"/>
        <v>3.7212934394245188E-7</v>
      </c>
      <c r="BJ210" s="8">
        <f t="shared" si="443"/>
        <v>0.38668439634514856</v>
      </c>
      <c r="BK210" s="8">
        <f t="shared" si="444"/>
        <v>0.33325664354770385</v>
      </c>
      <c r="BL210" s="8">
        <f t="shared" si="445"/>
        <v>0.26655602547633034</v>
      </c>
      <c r="BM210" s="8">
        <f t="shared" si="446"/>
        <v>0.25396605531768279</v>
      </c>
      <c r="BN210" s="8">
        <f t="shared" si="447"/>
        <v>0.74594896137167466</v>
      </c>
    </row>
    <row r="211" spans="1:66" x14ac:dyDescent="0.25">
      <c r="A211" t="s">
        <v>80</v>
      </c>
      <c r="B211" t="s">
        <v>96</v>
      </c>
      <c r="C211" t="s">
        <v>76</v>
      </c>
      <c r="D211" s="16"/>
      <c r="E211">
        <f>VLOOKUP(A211,home!$A$2:$E$405,3,FALSE)</f>
        <v>1.2518</v>
      </c>
      <c r="F211">
        <f>VLOOKUP(B211,home!$B$2:$E$405,3,FALSE)</f>
        <v>0.97250000000000003</v>
      </c>
      <c r="G211">
        <f>VLOOKUP(C211,away!$B$2:$E$405,4,FALSE)</f>
        <v>0.9728</v>
      </c>
      <c r="H211">
        <f>VLOOKUP(A211,away!$A$2:$E$405,3,FALSE)</f>
        <v>1.0562</v>
      </c>
      <c r="I211">
        <f>VLOOKUP(C211,away!$B$2:$E$405,3,FALSE)</f>
        <v>0.70589999999999997</v>
      </c>
      <c r="J211">
        <f>VLOOKUP(B211,home!$B$2:$E$405,4,FALSE)</f>
        <v>0.94679999999999997</v>
      </c>
      <c r="K211" s="3">
        <f t="shared" si="392"/>
        <v>1.1842628864000002</v>
      </c>
      <c r="L211" s="3">
        <f t="shared" si="393"/>
        <v>0.70590717194399999</v>
      </c>
      <c r="M211" s="5">
        <f t="shared" si="394"/>
        <v>0.15104611999909748</v>
      </c>
      <c r="N211" s="5">
        <f t="shared" si="395"/>
        <v>0.17887831404965199</v>
      </c>
      <c r="O211" s="5">
        <f t="shared" si="396"/>
        <v>0.10662453940167697</v>
      </c>
      <c r="P211" s="5">
        <f t="shared" si="397"/>
        <v>0.12627148479290054</v>
      </c>
      <c r="Q211" s="5">
        <f t="shared" si="398"/>
        <v>0.10591947425540332</v>
      </c>
      <c r="R211" s="5">
        <f t="shared" si="399"/>
        <v>3.7633513534434691E-2</v>
      </c>
      <c r="S211" s="5">
        <f t="shared" si="400"/>
        <v>2.6390098388325001E-2</v>
      </c>
      <c r="T211" s="5">
        <f t="shared" si="401"/>
        <v>7.4769316525427079E-2</v>
      </c>
      <c r="U211" s="5">
        <f t="shared" si="402"/>
        <v>4.4567973363663103E-2</v>
      </c>
      <c r="V211" s="5">
        <f t="shared" si="403"/>
        <v>2.4512872899309312E-3</v>
      </c>
      <c r="W211" s="5">
        <f t="shared" si="404"/>
        <v>4.1812167435891473E-2</v>
      </c>
      <c r="X211" s="5">
        <f t="shared" si="405"/>
        <v>2.9515508867519163E-2</v>
      </c>
      <c r="Y211" s="5">
        <f t="shared" si="406"/>
        <v>1.0417604696579251E-2</v>
      </c>
      <c r="Z211" s="5">
        <f t="shared" si="407"/>
        <v>8.8552557031363489E-3</v>
      </c>
      <c r="AA211" s="5">
        <f t="shared" si="408"/>
        <v>1.0486950678806315E-2</v>
      </c>
      <c r="AB211" s="5">
        <f t="shared" si="409"/>
        <v>6.2096532402088067E-3</v>
      </c>
      <c r="AC211" s="5">
        <f t="shared" si="410"/>
        <v>1.2807664546240637E-4</v>
      </c>
      <c r="AD211" s="5">
        <f t="shared" si="411"/>
        <v>1.2379149523567241E-2</v>
      </c>
      <c r="AE211" s="5">
        <f t="shared" si="412"/>
        <v>8.738530431253267E-3</v>
      </c>
      <c r="AF211" s="5">
        <f t="shared" si="413"/>
        <v>3.0842956518362876E-3</v>
      </c>
      <c r="AG211" s="5">
        <f t="shared" si="414"/>
        <v>7.2574214034231007E-4</v>
      </c>
      <c r="AH211" s="5">
        <f t="shared" si="415"/>
        <v>1.5627471275604886E-3</v>
      </c>
      <c r="AI211" s="5">
        <f t="shared" si="416"/>
        <v>1.8507034239980938E-3</v>
      </c>
      <c r="AJ211" s="5">
        <f t="shared" si="417"/>
        <v>1.0958596893871732E-3</v>
      </c>
      <c r="AK211" s="5">
        <f t="shared" si="418"/>
        <v>4.3259531961435373E-4</v>
      </c>
      <c r="AL211" s="5">
        <f t="shared" si="419"/>
        <v>4.2827788466009144E-6</v>
      </c>
      <c r="AM211" s="5">
        <f t="shared" si="420"/>
        <v>2.9320334691913838E-3</v>
      </c>
      <c r="AN211" s="5">
        <f t="shared" si="421"/>
        <v>2.0697434542820449E-3</v>
      </c>
      <c r="AO211" s="5">
        <f t="shared" si="422"/>
        <v>7.3052337423092193E-4</v>
      </c>
      <c r="AP211" s="5">
        <f t="shared" si="423"/>
        <v>1.7189389638077953E-4</v>
      </c>
      <c r="AQ211" s="5">
        <f t="shared" si="424"/>
        <v>3.0335283567147753E-5</v>
      </c>
      <c r="AR211" s="5">
        <f t="shared" si="425"/>
        <v>2.2063088105596685E-4</v>
      </c>
      <c r="AS211" s="5">
        <f t="shared" si="426"/>
        <v>2.6128496402831445E-4</v>
      </c>
      <c r="AT211" s="5">
        <f t="shared" si="427"/>
        <v>1.5471504283654601E-4</v>
      </c>
      <c r="AU211" s="5">
        <f t="shared" si="428"/>
        <v>6.1074427733035872E-5</v>
      </c>
      <c r="AV211" s="5">
        <f t="shared" si="429"/>
        <v>1.808204451808833E-5</v>
      </c>
      <c r="AW211" s="5">
        <f t="shared" si="430"/>
        <v>9.9453222926428504E-8</v>
      </c>
      <c r="AX211" s="5">
        <f t="shared" si="431"/>
        <v>5.7871640320766578E-4</v>
      </c>
      <c r="AY211" s="5">
        <f t="shared" si="432"/>
        <v>4.0852005954592694E-4</v>
      </c>
      <c r="AZ211" s="5">
        <f t="shared" si="433"/>
        <v>1.4418861995822986E-4</v>
      </c>
      <c r="BA211" s="5">
        <f t="shared" si="434"/>
        <v>3.3927926980407421E-5</v>
      </c>
      <c r="BB211" s="5">
        <f t="shared" si="435"/>
        <v>5.9874917461654825E-6</v>
      </c>
      <c r="BC211" s="5">
        <f t="shared" si="436"/>
        <v>8.453226731147438E-7</v>
      </c>
      <c r="BD211" s="5">
        <f t="shared" si="437"/>
        <v>2.5957486881621763E-5</v>
      </c>
      <c r="BE211" s="5">
        <f t="shared" si="438"/>
        <v>3.0740488338119529E-5</v>
      </c>
      <c r="BF211" s="5">
        <f t="shared" si="439"/>
        <v>1.8202409724323496E-5</v>
      </c>
      <c r="BG211" s="5">
        <f t="shared" si="440"/>
        <v>7.1854794265209233E-6</v>
      </c>
      <c r="BH211" s="5">
        <f t="shared" si="441"/>
        <v>2.1273741514548729E-6</v>
      </c>
      <c r="BI211" s="5">
        <f t="shared" si="442"/>
        <v>5.0387405061093951E-7</v>
      </c>
      <c r="BJ211" s="8">
        <f t="shared" si="443"/>
        <v>0.4733468188792353</v>
      </c>
      <c r="BK211" s="8">
        <f t="shared" si="444"/>
        <v>0.30669986995410892</v>
      </c>
      <c r="BL211" s="8">
        <f t="shared" si="445"/>
        <v>0.21126504025209458</v>
      </c>
      <c r="BM211" s="8">
        <f t="shared" si="446"/>
        <v>0.29338511814908713</v>
      </c>
      <c r="BN211" s="8">
        <f t="shared" si="447"/>
        <v>0.7063734460331651</v>
      </c>
    </row>
    <row r="212" spans="1:66" x14ac:dyDescent="0.25">
      <c r="A212" t="s">
        <v>80</v>
      </c>
      <c r="B212" t="s">
        <v>110</v>
      </c>
      <c r="C212" t="s">
        <v>410</v>
      </c>
      <c r="D212" s="16"/>
      <c r="E212">
        <f>VLOOKUP(A212,home!$A$2:$E$405,3,FALSE)</f>
        <v>1.2518</v>
      </c>
      <c r="F212">
        <f>VLOOKUP(B212,home!$B$2:$E$405,3,FALSE)</f>
        <v>1.0323</v>
      </c>
      <c r="G212">
        <f>VLOOKUP(C212,away!$B$2:$E$405,4,FALSE)</f>
        <v>0.97250000000000003</v>
      </c>
      <c r="H212">
        <f>VLOOKUP(A212,away!$A$2:$E$405,3,FALSE)</f>
        <v>1.0562</v>
      </c>
      <c r="I212">
        <f>VLOOKUP(C212,away!$B$2:$E$405,3,FALSE)</f>
        <v>1.0290999999999999</v>
      </c>
      <c r="J212">
        <f>VLOOKUP(B212,home!$B$2:$E$405,4,FALSE)</f>
        <v>0.47789999999999999</v>
      </c>
      <c r="K212" s="3">
        <f t="shared" si="392"/>
        <v>1.2566967286500001</v>
      </c>
      <c r="L212" s="3">
        <f t="shared" si="393"/>
        <v>0.51944643721799988</v>
      </c>
      <c r="M212" s="5">
        <f t="shared" si="394"/>
        <v>0.16928981250550007</v>
      </c>
      <c r="N212" s="5">
        <f t="shared" si="395"/>
        <v>0.21274595356943382</v>
      </c>
      <c r="O212" s="5">
        <f t="shared" si="396"/>
        <v>8.7936989963285209E-2</v>
      </c>
      <c r="P212" s="5">
        <f t="shared" si="397"/>
        <v>0.11051012761418842</v>
      </c>
      <c r="Q212" s="5">
        <f t="shared" si="398"/>
        <v>0.13367857194211619</v>
      </c>
      <c r="R212" s="5">
        <f t="shared" si="399"/>
        <v>2.2839278068051756E-2</v>
      </c>
      <c r="S212" s="5">
        <f t="shared" si="400"/>
        <v>1.8034883677521114E-2</v>
      </c>
      <c r="T212" s="5">
        <f t="shared" si="401"/>
        <v>6.9438857927722336E-2</v>
      </c>
      <c r="U212" s="5">
        <f t="shared" si="402"/>
        <v>2.8702046032848337E-2</v>
      </c>
      <c r="V212" s="5">
        <f t="shared" si="403"/>
        <v>1.308103454341813E-3</v>
      </c>
      <c r="W212" s="5">
        <f t="shared" si="404"/>
        <v>5.5997808016753699E-2</v>
      </c>
      <c r="X212" s="5">
        <f t="shared" si="405"/>
        <v>2.9087861866320262E-2</v>
      </c>
      <c r="Y212" s="5">
        <f t="shared" si="406"/>
        <v>7.5547931063746883E-3</v>
      </c>
      <c r="Z212" s="5">
        <f t="shared" si="407"/>
        <v>3.954593873693563E-3</v>
      </c>
      <c r="AA212" s="5">
        <f t="shared" si="408"/>
        <v>4.969725184210033E-3</v>
      </c>
      <c r="AB212" s="5">
        <f t="shared" si="409"/>
        <v>3.1227186906431347E-3</v>
      </c>
      <c r="AC212" s="5">
        <f t="shared" si="410"/>
        <v>5.3369528536742994E-5</v>
      </c>
      <c r="AD212" s="5">
        <f t="shared" si="411"/>
        <v>1.759306553655629E-2</v>
      </c>
      <c r="AE212" s="5">
        <f t="shared" si="412"/>
        <v>9.1386552127069448E-3</v>
      </c>
      <c r="AF212" s="5">
        <f t="shared" si="413"/>
        <v>2.3735209456021622E-3</v>
      </c>
      <c r="AG212" s="5">
        <f t="shared" si="414"/>
        <v>4.1097233295178047E-4</v>
      </c>
      <c r="AH212" s="5">
        <f t="shared" si="415"/>
        <v>5.1354992458356257E-4</v>
      </c>
      <c r="AI212" s="5">
        <f t="shared" si="416"/>
        <v>6.4537651022261743E-4</v>
      </c>
      <c r="AJ212" s="5">
        <f t="shared" si="417"/>
        <v>4.0552127457215846E-4</v>
      </c>
      <c r="AK212" s="5">
        <f t="shared" si="418"/>
        <v>1.6987241971760331E-4</v>
      </c>
      <c r="AL212" s="5">
        <f t="shared" si="419"/>
        <v>1.3935566049759603E-6</v>
      </c>
      <c r="AM212" s="5">
        <f t="shared" si="420"/>
        <v>4.4218295813430687E-3</v>
      </c>
      <c r="AN212" s="5">
        <f t="shared" si="421"/>
        <v>2.2969036220138171E-3</v>
      </c>
      <c r="AO212" s="5">
        <f t="shared" si="422"/>
        <v>5.9655920154409823E-4</v>
      </c>
      <c r="AP212" s="5">
        <f t="shared" si="423"/>
        <v>1.032935172772322E-4</v>
      </c>
      <c r="AQ212" s="5">
        <f t="shared" si="424"/>
        <v>1.3413862384343546E-5</v>
      </c>
      <c r="AR212" s="5">
        <f t="shared" si="425"/>
        <v>5.3352335731700836E-5</v>
      </c>
      <c r="AS212" s="5">
        <f t="shared" si="426"/>
        <v>6.7047705779864954E-5</v>
      </c>
      <c r="AT212" s="5">
        <f t="shared" si="427"/>
        <v>4.2129316258522011E-5</v>
      </c>
      <c r="AU212" s="5">
        <f t="shared" si="428"/>
        <v>1.7647924640781956E-5</v>
      </c>
      <c r="AV212" s="5">
        <f t="shared" si="429"/>
        <v>5.5445222908831057E-6</v>
      </c>
      <c r="AW212" s="5">
        <f t="shared" si="430"/>
        <v>2.52693092091024E-8</v>
      </c>
      <c r="AX212" s="5">
        <f t="shared" si="431"/>
        <v>9.2614979492027091E-4</v>
      </c>
      <c r="AY212" s="5">
        <f t="shared" si="432"/>
        <v>4.8108521130151596E-4</v>
      </c>
      <c r="AZ212" s="5">
        <f t="shared" si="433"/>
        <v>1.2494899950442052E-4</v>
      </c>
      <c r="BA212" s="5">
        <f t="shared" si="434"/>
        <v>2.1634770875508297E-5</v>
      </c>
      <c r="BB212" s="5">
        <f t="shared" si="435"/>
        <v>2.8095261628276331E-6</v>
      </c>
      <c r="BC212" s="5">
        <f t="shared" si="436"/>
        <v>2.9187967111031452E-7</v>
      </c>
      <c r="BD212" s="5">
        <f t="shared" si="437"/>
        <v>4.6189467855150974E-6</v>
      </c>
      <c r="BE212" s="5">
        <f t="shared" si="438"/>
        <v>5.8046153151652562E-6</v>
      </c>
      <c r="BF212" s="5">
        <f t="shared" si="439"/>
        <v>3.6473205388199346E-6</v>
      </c>
      <c r="BG212" s="5">
        <f t="shared" si="440"/>
        <v>1.5278585964909892E-6</v>
      </c>
      <c r="BH212" s="5">
        <f t="shared" si="441"/>
        <v>4.8001372501250187E-7</v>
      </c>
      <c r="BI212" s="5">
        <f t="shared" si="442"/>
        <v>1.2064633558606234E-7</v>
      </c>
      <c r="BJ212" s="8">
        <f t="shared" si="443"/>
        <v>0.54700898042353618</v>
      </c>
      <c r="BK212" s="8">
        <f t="shared" si="444"/>
        <v>0.29967877554799466</v>
      </c>
      <c r="BL212" s="8">
        <f t="shared" si="445"/>
        <v>0.14950699927413277</v>
      </c>
      <c r="BM212" s="8">
        <f t="shared" si="446"/>
        <v>0.26266755551478965</v>
      </c>
      <c r="BN212" s="8">
        <f t="shared" si="447"/>
        <v>0.73700073366257546</v>
      </c>
    </row>
    <row r="213" spans="1:66" x14ac:dyDescent="0.25">
      <c r="A213" t="s">
        <v>80</v>
      </c>
      <c r="B213" t="s">
        <v>81</v>
      </c>
      <c r="C213" t="s">
        <v>87</v>
      </c>
      <c r="D213" s="16"/>
      <c r="E213">
        <f>VLOOKUP(A213,home!$A$2:$E$405,3,FALSE)</f>
        <v>1.2518</v>
      </c>
      <c r="F213">
        <f>VLOOKUP(B213,home!$B$2:$E$405,3,FALSE)</f>
        <v>1.042</v>
      </c>
      <c r="G213">
        <f>VLOOKUP(C213,away!$B$2:$E$405,4,FALSE)</f>
        <v>1.3198000000000001</v>
      </c>
      <c r="H213">
        <f>VLOOKUP(A213,away!$A$2:$E$405,3,FALSE)</f>
        <v>1.0562</v>
      </c>
      <c r="I213">
        <f>VLOOKUP(C213,away!$B$2:$E$405,3,FALSE)</f>
        <v>1.1526000000000001</v>
      </c>
      <c r="J213">
        <f>VLOOKUP(B213,home!$B$2:$E$405,4,FALSE)</f>
        <v>1.0290999999999999</v>
      </c>
      <c r="K213" s="3">
        <f t="shared" si="392"/>
        <v>1.7215149168800001</v>
      </c>
      <c r="L213" s="3">
        <f t="shared" si="393"/>
        <v>1.252801765092</v>
      </c>
      <c r="M213" s="5">
        <f t="shared" si="394"/>
        <v>5.1082327556431523E-2</v>
      </c>
      <c r="N213" s="5">
        <f t="shared" si="395"/>
        <v>8.7938988877347135E-2</v>
      </c>
      <c r="O213" s="5">
        <f t="shared" si="396"/>
        <v>6.3996030127705106E-2</v>
      </c>
      <c r="P213" s="5">
        <f t="shared" si="397"/>
        <v>0.11017012048594624</v>
      </c>
      <c r="Q213" s="5">
        <f t="shared" si="398"/>
        <v>7.569414056384878E-2</v>
      </c>
      <c r="R213" s="5">
        <f t="shared" si="399"/>
        <v>4.0087169751434892E-2</v>
      </c>
      <c r="S213" s="5">
        <f t="shared" si="400"/>
        <v>5.9401440911631645E-2</v>
      </c>
      <c r="T213" s="5">
        <f t="shared" si="401"/>
        <v>9.4829752905511697E-2</v>
      </c>
      <c r="U213" s="5">
        <f t="shared" si="402"/>
        <v>6.90106607025959E-2</v>
      </c>
      <c r="V213" s="5">
        <f t="shared" si="403"/>
        <v>1.4234677008063794E-2</v>
      </c>
      <c r="W213" s="5">
        <f t="shared" si="404"/>
        <v>4.3436197367025711E-2</v>
      </c>
      <c r="X213" s="5">
        <f t="shared" si="405"/>
        <v>5.4416944730294285E-2</v>
      </c>
      <c r="Y213" s="5">
        <f t="shared" si="406"/>
        <v>3.4086822204513256E-2</v>
      </c>
      <c r="Z213" s="5">
        <f t="shared" si="407"/>
        <v>1.6740425674046756E-2</v>
      </c>
      <c r="AA213" s="5">
        <f t="shared" si="408"/>
        <v>2.8818892512792418E-2</v>
      </c>
      <c r="AB213" s="5">
        <f t="shared" si="409"/>
        <v>2.4806076674366757E-2</v>
      </c>
      <c r="AC213" s="5">
        <f t="shared" si="410"/>
        <v>1.9187605529090027E-3</v>
      </c>
      <c r="AD213" s="5">
        <f t="shared" si="411"/>
        <v>1.8694015424969641E-2</v>
      </c>
      <c r="AE213" s="5">
        <f t="shared" si="412"/>
        <v>2.3419895521059039E-2</v>
      </c>
      <c r="AF213" s="5">
        <f t="shared" si="413"/>
        <v>1.4670243223526497E-2</v>
      </c>
      <c r="AG213" s="5">
        <f t="shared" si="414"/>
        <v>6.1263022015876495E-3</v>
      </c>
      <c r="AH213" s="5">
        <f t="shared" si="415"/>
        <v>5.2431087082093009E-3</v>
      </c>
      <c r="AI213" s="5">
        <f t="shared" si="416"/>
        <v>9.0260898520057396E-3</v>
      </c>
      <c r="AJ213" s="5">
        <f t="shared" si="417"/>
        <v>7.7692741606635377E-3</v>
      </c>
      <c r="AK213" s="5">
        <f t="shared" si="418"/>
        <v>4.4583071203042066E-3</v>
      </c>
      <c r="AL213" s="5">
        <f t="shared" si="419"/>
        <v>1.6552893449433323E-4</v>
      </c>
      <c r="AM213" s="5">
        <f t="shared" si="420"/>
        <v>6.4364052820940088E-3</v>
      </c>
      <c r="AN213" s="5">
        <f t="shared" si="421"/>
        <v>8.0635398982548453E-3</v>
      </c>
      <c r="AO213" s="5">
        <f t="shared" si="422"/>
        <v>5.0510085087117195E-3</v>
      </c>
      <c r="AP213" s="5">
        <f t="shared" si="423"/>
        <v>2.1093041250695842E-3</v>
      </c>
      <c r="AQ213" s="5">
        <f t="shared" si="424"/>
        <v>6.6063498275075274E-4</v>
      </c>
      <c r="AR213" s="5">
        <f t="shared" si="425"/>
        <v>1.3137151688427699E-3</v>
      </c>
      <c r="AS213" s="5">
        <f t="shared" si="426"/>
        <v>2.2615802596943559E-3</v>
      </c>
      <c r="AT213" s="5">
        <f t="shared" si="427"/>
        <v>1.9466720763925897E-3</v>
      </c>
      <c r="AU213" s="5">
        <f t="shared" si="428"/>
        <v>1.1170750059278684E-3</v>
      </c>
      <c r="AV213" s="5">
        <f t="shared" si="429"/>
        <v>4.8076532149466013E-4</v>
      </c>
      <c r="AW213" s="5">
        <f t="shared" si="430"/>
        <v>9.9166404124819504E-6</v>
      </c>
      <c r="AX213" s="5">
        <f t="shared" si="431"/>
        <v>1.8467279507016759E-3</v>
      </c>
      <c r="AY213" s="5">
        <f t="shared" si="432"/>
        <v>2.3135840362837911E-3</v>
      </c>
      <c r="AZ213" s="5">
        <f t="shared" si="433"/>
        <v>1.4492310821725041E-3</v>
      </c>
      <c r="BA213" s="5">
        <f t="shared" si="434"/>
        <v>6.0519975259063418E-4</v>
      </c>
      <c r="BB213" s="5">
        <f t="shared" si="435"/>
        <v>1.8954882956969698E-4</v>
      </c>
      <c r="BC213" s="5">
        <f t="shared" si="436"/>
        <v>4.7493421651207819E-5</v>
      </c>
      <c r="BD213" s="5">
        <f t="shared" si="437"/>
        <v>2.7430411372572589E-4</v>
      </c>
      <c r="BE213" s="5">
        <f t="shared" si="438"/>
        <v>4.7221862354038507E-4</v>
      </c>
      <c r="BF213" s="5">
        <f t="shared" si="439"/>
        <v>4.0646570222665709E-4</v>
      </c>
      <c r="BG213" s="5">
        <f t="shared" si="440"/>
        <v>2.332455898610981E-4</v>
      </c>
      <c r="BH213" s="5">
        <f t="shared" si="441"/>
        <v>1.0038394056058874E-4</v>
      </c>
      <c r="BI213" s="5">
        <f t="shared" si="442"/>
        <v>3.4562490218049753E-5</v>
      </c>
      <c r="BJ213" s="8">
        <f t="shared" si="443"/>
        <v>0.48208598088953414</v>
      </c>
      <c r="BK213" s="8">
        <f t="shared" si="444"/>
        <v>0.23928643948576034</v>
      </c>
      <c r="BL213" s="8">
        <f t="shared" si="445"/>
        <v>0.26185659790256266</v>
      </c>
      <c r="BM213" s="8">
        <f t="shared" si="446"/>
        <v>0.56869699919331884</v>
      </c>
      <c r="BN213" s="8">
        <f t="shared" si="447"/>
        <v>0.42896877736271366</v>
      </c>
    </row>
    <row r="214" spans="1:66" x14ac:dyDescent="0.25">
      <c r="A214" t="s">
        <v>80</v>
      </c>
      <c r="B214" t="s">
        <v>94</v>
      </c>
      <c r="C214" t="s">
        <v>83</v>
      </c>
      <c r="D214" s="16"/>
      <c r="E214">
        <f>VLOOKUP(A214,home!$A$2:$E$405,3,FALSE)</f>
        <v>1.2518</v>
      </c>
      <c r="F214">
        <f>VLOOKUP(B214,home!$B$2:$E$405,3,FALSE)</f>
        <v>0.83360000000000001</v>
      </c>
      <c r="G214">
        <f>VLOOKUP(C214,away!$B$2:$E$405,4,FALSE)</f>
        <v>0.90300000000000002</v>
      </c>
      <c r="H214">
        <f>VLOOKUP(A214,away!$A$2:$E$405,3,FALSE)</f>
        <v>1.0562</v>
      </c>
      <c r="I214">
        <f>VLOOKUP(C214,away!$B$2:$E$405,3,FALSE)</f>
        <v>1.1526000000000001</v>
      </c>
      <c r="J214">
        <f>VLOOKUP(B214,home!$B$2:$E$405,4,FALSE)</f>
        <v>0.98799999999999999</v>
      </c>
      <c r="K214" s="3">
        <f t="shared" si="392"/>
        <v>0.94228093344000008</v>
      </c>
      <c r="L214" s="3">
        <f t="shared" si="393"/>
        <v>1.2027676065600001</v>
      </c>
      <c r="M214" s="5">
        <f t="shared" si="394"/>
        <v>0.11706235469951984</v>
      </c>
      <c r="N214" s="5">
        <f t="shared" si="395"/>
        <v>0.11030562485694793</v>
      </c>
      <c r="O214" s="5">
        <f t="shared" si="396"/>
        <v>0.14079880818021928</v>
      </c>
      <c r="P214" s="5">
        <f t="shared" si="397"/>
        <v>0.13267203239929654</v>
      </c>
      <c r="Q214" s="5">
        <f t="shared" si="398"/>
        <v>5.1969443576943684E-2</v>
      </c>
      <c r="R214" s="5">
        <f t="shared" si="399"/>
        <v>8.4674122760711443E-2</v>
      </c>
      <c r="S214" s="5">
        <f t="shared" si="400"/>
        <v>3.7590795576727336E-2</v>
      </c>
      <c r="T214" s="5">
        <f t="shared" si="401"/>
        <v>6.250716326529554E-2</v>
      </c>
      <c r="U214" s="5">
        <f t="shared" si="402"/>
        <v>7.9786811433176341E-2</v>
      </c>
      <c r="V214" s="5">
        <f t="shared" si="403"/>
        <v>4.7337043971825126E-3</v>
      </c>
      <c r="W214" s="5">
        <f t="shared" si="404"/>
        <v>1.6323271934679973E-2</v>
      </c>
      <c r="X214" s="5">
        <f t="shared" si="405"/>
        <v>1.9633102716103055E-2</v>
      </c>
      <c r="Y214" s="5">
        <f t="shared" si="406"/>
        <v>1.1807029981596955E-2</v>
      </c>
      <c r="Z214" s="5">
        <f t="shared" si="407"/>
        <v>3.3947763990156192E-2</v>
      </c>
      <c r="AA214" s="5">
        <f t="shared" si="408"/>
        <v>3.19883307408452E-2</v>
      </c>
      <c r="AB214" s="5">
        <f t="shared" si="409"/>
        <v>1.5070997074835531E-2</v>
      </c>
      <c r="AC214" s="5">
        <f t="shared" si="410"/>
        <v>3.353075081031292E-4</v>
      </c>
      <c r="AD214" s="5">
        <f t="shared" si="411"/>
        <v>3.8452769788512994E-3</v>
      </c>
      <c r="AE214" s="5">
        <f t="shared" si="412"/>
        <v>4.6249745884132465E-3</v>
      </c>
      <c r="AF214" s="5">
        <f t="shared" si="413"/>
        <v>2.7813848080533109E-3</v>
      </c>
      <c r="AG214" s="5">
        <f t="shared" si="414"/>
        <v>1.1151198495015426E-3</v>
      </c>
      <c r="AH214" s="5">
        <f t="shared" si="415"/>
        <v>1.0207817710625974E-2</v>
      </c>
      <c r="AI214" s="5">
        <f t="shared" si="416"/>
        <v>9.6186320007540065E-3</v>
      </c>
      <c r="AJ214" s="5">
        <f t="shared" si="417"/>
        <v>4.5317267700431705E-3</v>
      </c>
      <c r="AK214" s="5">
        <f t="shared" si="418"/>
        <v>1.4233865769904387E-3</v>
      </c>
      <c r="AL214" s="5">
        <f t="shared" si="419"/>
        <v>1.5200763283114878E-5</v>
      </c>
      <c r="AM214" s="5">
        <f t="shared" si="420"/>
        <v>7.2466623619346941E-4</v>
      </c>
      <c r="AN214" s="5">
        <f t="shared" si="421"/>
        <v>8.7160507446126312E-4</v>
      </c>
      <c r="AO214" s="5">
        <f t="shared" si="422"/>
        <v>5.2416917463766197E-4</v>
      </c>
      <c r="AP214" s="5">
        <f t="shared" si="423"/>
        <v>2.1015123453715725E-4</v>
      </c>
      <c r="AQ214" s="5">
        <f t="shared" si="424"/>
        <v>6.3190774344971414E-5</v>
      </c>
      <c r="AR214" s="5">
        <f t="shared" si="425"/>
        <v>2.4555264952020785E-3</v>
      </c>
      <c r="AS214" s="5">
        <f t="shared" si="426"/>
        <v>2.3137957979856663E-3</v>
      </c>
      <c r="AT214" s="5">
        <f t="shared" si="427"/>
        <v>1.0901228321577418E-3</v>
      </c>
      <c r="AU214" s="5">
        <f t="shared" si="428"/>
        <v>3.4240065328328454E-4</v>
      </c>
      <c r="AV214" s="5">
        <f t="shared" si="429"/>
        <v>8.0659401796559784E-5</v>
      </c>
      <c r="AW214" s="5">
        <f t="shared" si="430"/>
        <v>4.7854746680567463E-7</v>
      </c>
      <c r="AX214" s="5">
        <f t="shared" si="431"/>
        <v>1.138065295788056E-4</v>
      </c>
      <c r="AY214" s="5">
        <f t="shared" si="432"/>
        <v>1.368828071923999E-4</v>
      </c>
      <c r="AZ214" s="5">
        <f t="shared" si="433"/>
        <v>8.2319103193008388E-5</v>
      </c>
      <c r="BA214" s="5">
        <f t="shared" si="434"/>
        <v>3.3003583573873465E-5</v>
      </c>
      <c r="BB214" s="5">
        <f t="shared" si="435"/>
        <v>9.9239103057626739E-6</v>
      </c>
      <c r="BC214" s="5">
        <f t="shared" si="436"/>
        <v>2.3872315692356601E-6</v>
      </c>
      <c r="BD214" s="5">
        <f t="shared" si="437"/>
        <v>4.9223795424647825E-4</v>
      </c>
      <c r="BE214" s="5">
        <f t="shared" si="438"/>
        <v>4.6382643900196756E-4</v>
      </c>
      <c r="BF214" s="5">
        <f t="shared" si="439"/>
        <v>2.1852740494846261E-4</v>
      </c>
      <c r="BG214" s="5">
        <f t="shared" si="440"/>
        <v>6.8638069039019431E-5</v>
      </c>
      <c r="BH214" s="5">
        <f t="shared" si="441"/>
        <v>1.6169085940901596E-5</v>
      </c>
      <c r="BI214" s="5">
        <f t="shared" si="442"/>
        <v>3.0471642786528685E-6</v>
      </c>
      <c r="BJ214" s="8">
        <f t="shared" si="443"/>
        <v>0.28768449821597414</v>
      </c>
      <c r="BK214" s="8">
        <f t="shared" si="444"/>
        <v>0.29254627815130479</v>
      </c>
      <c r="BL214" s="8">
        <f t="shared" si="445"/>
        <v>0.38564558454608228</v>
      </c>
      <c r="BM214" s="8">
        <f t="shared" si="446"/>
        <v>0.3622053341701531</v>
      </c>
      <c r="BN214" s="8">
        <f t="shared" si="447"/>
        <v>0.63748238647363864</v>
      </c>
    </row>
    <row r="215" spans="1:66" x14ac:dyDescent="0.25">
      <c r="A215" t="s">
        <v>80</v>
      </c>
      <c r="B215" t="s">
        <v>93</v>
      </c>
      <c r="C215" t="s">
        <v>85</v>
      </c>
      <c r="D215" s="16"/>
      <c r="E215">
        <f>VLOOKUP(A215,home!$A$2:$E$405,3,FALSE)</f>
        <v>1.2518</v>
      </c>
      <c r="F215">
        <f>VLOOKUP(B215,home!$B$2:$E$405,3,FALSE)</f>
        <v>0.72940000000000005</v>
      </c>
      <c r="G215">
        <f>VLOOKUP(C215,away!$B$2:$E$405,4,FALSE)</f>
        <v>0.7641</v>
      </c>
      <c r="H215">
        <f>VLOOKUP(A215,away!$A$2:$E$405,3,FALSE)</f>
        <v>1.0562</v>
      </c>
      <c r="I215">
        <f>VLOOKUP(C215,away!$B$2:$E$405,3,FALSE)</f>
        <v>1.3584000000000001</v>
      </c>
      <c r="J215">
        <f>VLOOKUP(B215,home!$B$2:$E$405,4,FALSE)</f>
        <v>0.98799999999999999</v>
      </c>
      <c r="K215" s="3">
        <f t="shared" si="392"/>
        <v>0.69767137717200012</v>
      </c>
      <c r="L215" s="3">
        <f t="shared" si="393"/>
        <v>1.4175251750400002</v>
      </c>
      <c r="M215" s="5">
        <f t="shared" si="394"/>
        <v>0.12060958114330227</v>
      </c>
      <c r="N215" s="5">
        <f t="shared" si="395"/>
        <v>8.4145852576385807E-2</v>
      </c>
      <c r="O215" s="5">
        <f t="shared" si="396"/>
        <v>0.17096711762166067</v>
      </c>
      <c r="P215" s="5">
        <f t="shared" si="397"/>
        <v>0.11927886440223133</v>
      </c>
      <c r="Q215" s="5">
        <f t="shared" si="398"/>
        <v>2.9353076425139582E-2</v>
      </c>
      <c r="R215" s="5">
        <f t="shared" si="399"/>
        <v>0.12117509666636443</v>
      </c>
      <c r="S215" s="5">
        <f t="shared" si="400"/>
        <v>2.9490707450889712E-2</v>
      </c>
      <c r="T215" s="5">
        <f t="shared" si="401"/>
        <v>4.160872479750849E-2</v>
      </c>
      <c r="U215" s="5">
        <f t="shared" si="402"/>
        <v>8.4540396570172732E-2</v>
      </c>
      <c r="V215" s="5">
        <f t="shared" si="403"/>
        <v>3.2405920932057171E-3</v>
      </c>
      <c r="W215" s="5">
        <f t="shared" si="404"/>
        <v>6.8262670845873688E-3</v>
      </c>
      <c r="X215" s="5">
        <f t="shared" si="405"/>
        <v>9.6764054439495012E-3</v>
      </c>
      <c r="Y215" s="5">
        <f t="shared" si="406"/>
        <v>6.8582741603462651E-3</v>
      </c>
      <c r="Z215" s="5">
        <f t="shared" si="407"/>
        <v>5.7256250037492407E-2</v>
      </c>
      <c r="AA215" s="5">
        <f t="shared" si="408"/>
        <v>3.9946046815361715E-2</v>
      </c>
      <c r="AB215" s="5">
        <f t="shared" si="409"/>
        <v>1.3934606747125294E-2</v>
      </c>
      <c r="AC215" s="5">
        <f t="shared" si="410"/>
        <v>2.0030236259234614E-4</v>
      </c>
      <c r="AD215" s="5">
        <f t="shared" si="411"/>
        <v>1.1906227894619905E-3</v>
      </c>
      <c r="AE215" s="5">
        <f t="shared" si="412"/>
        <v>1.6877377780387215E-3</v>
      </c>
      <c r="AF215" s="5">
        <f t="shared" si="413"/>
        <v>1.1962053946179799E-3</v>
      </c>
      <c r="AG215" s="5">
        <f t="shared" si="414"/>
        <v>5.6521708712988156E-4</v>
      </c>
      <c r="AH215" s="5">
        <f t="shared" si="415"/>
        <v>2.0290543964132612E-2</v>
      </c>
      <c r="AI215" s="5">
        <f t="shared" si="416"/>
        <v>1.4156131751025416E-2</v>
      </c>
      <c r="AJ215" s="5">
        <f t="shared" si="417"/>
        <v>4.9381639670830887E-3</v>
      </c>
      <c r="AK215" s="5">
        <f t="shared" si="418"/>
        <v>1.1484052185386688E-3</v>
      </c>
      <c r="AL215" s="5">
        <f t="shared" si="419"/>
        <v>7.923694990271767E-6</v>
      </c>
      <c r="AM215" s="5">
        <f t="shared" si="420"/>
        <v>1.661326882432631E-4</v>
      </c>
      <c r="AN215" s="5">
        <f t="shared" si="421"/>
        <v>2.3549726798189729E-4</v>
      </c>
      <c r="AO215" s="5">
        <f t="shared" si="422"/>
        <v>1.6691165300874043E-4</v>
      </c>
      <c r="AP215" s="5">
        <f t="shared" si="423"/>
        <v>7.8867156715810185E-5</v>
      </c>
      <c r="AQ215" s="5">
        <f t="shared" si="424"/>
        <v>2.7949045032121498E-5</v>
      </c>
      <c r="AR215" s="5">
        <f t="shared" si="425"/>
        <v>5.7524713768827753E-3</v>
      </c>
      <c r="AS215" s="5">
        <f t="shared" si="426"/>
        <v>4.0133346276523176E-3</v>
      </c>
      <c r="AT215" s="5">
        <f t="shared" si="427"/>
        <v>1.3999943483631342E-3</v>
      </c>
      <c r="AU215" s="5">
        <f t="shared" si="428"/>
        <v>3.2557866168517495E-4</v>
      </c>
      <c r="AV215" s="5">
        <f t="shared" si="429"/>
        <v>5.6786728318928158E-5</v>
      </c>
      <c r="AW215" s="5">
        <f t="shared" si="430"/>
        <v>2.1767418921035237E-7</v>
      </c>
      <c r="AX215" s="5">
        <f t="shared" si="431"/>
        <v>1.9317670233327315E-5</v>
      </c>
      <c r="AY215" s="5">
        <f t="shared" si="432"/>
        <v>2.7383283878862307E-5</v>
      </c>
      <c r="AZ215" s="5">
        <f t="shared" si="433"/>
        <v>1.9408247136777156E-5</v>
      </c>
      <c r="BA215" s="5">
        <f t="shared" si="434"/>
        <v>9.170559639926542E-6</v>
      </c>
      <c r="BB215" s="5">
        <f t="shared" si="435"/>
        <v>3.2498747897004085E-6</v>
      </c>
      <c r="BC215" s="5">
        <f t="shared" si="436"/>
        <v>9.2135586602563024E-7</v>
      </c>
      <c r="BD215" s="5">
        <f t="shared" si="437"/>
        <v>1.3590454992380594E-3</v>
      </c>
      <c r="BE215" s="5">
        <f t="shared" si="438"/>
        <v>9.4816714509282553E-4</v>
      </c>
      <c r="BF215" s="5">
        <f t="shared" si="439"/>
        <v>3.3075453895307753E-4</v>
      </c>
      <c r="BG215" s="5">
        <f t="shared" si="440"/>
        <v>7.6919324899094539E-5</v>
      </c>
      <c r="BH215" s="5">
        <f t="shared" si="441"/>
        <v>1.3416102833372948E-5</v>
      </c>
      <c r="BI215" s="5">
        <f t="shared" si="442"/>
        <v>1.8720061880080958E-6</v>
      </c>
      <c r="BJ215" s="8">
        <f t="shared" si="443"/>
        <v>0.18386319233969201</v>
      </c>
      <c r="BK215" s="8">
        <f t="shared" si="444"/>
        <v>0.27285535443109044</v>
      </c>
      <c r="BL215" s="8">
        <f t="shared" si="445"/>
        <v>0.48537484968157152</v>
      </c>
      <c r="BM215" s="8">
        <f t="shared" si="446"/>
        <v>0.35379289204507258</v>
      </c>
      <c r="BN215" s="8">
        <f t="shared" si="447"/>
        <v>0.64552958883508404</v>
      </c>
    </row>
    <row r="216" spans="1:66" x14ac:dyDescent="0.25">
      <c r="A216" t="s">
        <v>80</v>
      </c>
      <c r="B216" t="s">
        <v>412</v>
      </c>
      <c r="C216" t="s">
        <v>88</v>
      </c>
      <c r="D216" s="16"/>
      <c r="E216">
        <f>VLOOKUP(A216,home!$A$2:$E$405,3,FALSE)</f>
        <v>1.2518</v>
      </c>
      <c r="F216">
        <f>VLOOKUP(B216,home!$B$2:$E$405,3,FALSE)</f>
        <v>1.2850999999999999</v>
      </c>
      <c r="G216">
        <f>VLOOKUP(C216,away!$B$2:$E$405,4,FALSE)</f>
        <v>1.1113999999999999</v>
      </c>
      <c r="H216">
        <f>VLOOKUP(A216,away!$A$2:$E$405,3,FALSE)</f>
        <v>1.0562</v>
      </c>
      <c r="I216">
        <f>VLOOKUP(C216,away!$B$2:$E$405,3,FALSE)</f>
        <v>1.1526000000000001</v>
      </c>
      <c r="J216">
        <f>VLOOKUP(B216,home!$B$2:$E$405,4,FALSE)</f>
        <v>1.1113999999999999</v>
      </c>
      <c r="K216" s="3">
        <f t="shared" si="392"/>
        <v>1.7878960432519999</v>
      </c>
      <c r="L216" s="3">
        <f t="shared" si="393"/>
        <v>1.3529918197680002</v>
      </c>
      <c r="M216" s="5">
        <f t="shared" si="394"/>
        <v>4.3244385761189622E-2</v>
      </c>
      <c r="N216" s="5">
        <f t="shared" si="395"/>
        <v>7.7316466195294045E-2</v>
      </c>
      <c r="O216" s="5">
        <f t="shared" si="396"/>
        <v>5.8509300185781342E-2</v>
      </c>
      <c r="P216" s="5">
        <f t="shared" si="397"/>
        <v>0.10460854629560197</v>
      </c>
      <c r="Q216" s="5">
        <f t="shared" si="398"/>
        <v>6.9116901994396629E-2</v>
      </c>
      <c r="R216" s="5">
        <f t="shared" si="399"/>
        <v>3.9581302265856252E-2</v>
      </c>
      <c r="S216" s="5">
        <f t="shared" si="400"/>
        <v>6.3262246448069742E-2</v>
      </c>
      <c r="T216" s="5">
        <f t="shared" si="401"/>
        <v>9.3514603006125213E-2</v>
      </c>
      <c r="U216" s="5">
        <f t="shared" si="402"/>
        <v>7.0767253707885808E-2</v>
      </c>
      <c r="V216" s="5">
        <f t="shared" si="403"/>
        <v>1.700354731947119E-2</v>
      </c>
      <c r="W216" s="5">
        <f t="shared" si="404"/>
        <v>4.1191278532539323E-2</v>
      </c>
      <c r="X216" s="5">
        <f t="shared" si="405"/>
        <v>5.5731462900310939E-2</v>
      </c>
      <c r="Y216" s="5">
        <f t="shared" si="406"/>
        <v>3.7702106703912254E-2</v>
      </c>
      <c r="Z216" s="5">
        <f t="shared" si="407"/>
        <v>1.7851059393822713E-2</v>
      </c>
      <c r="AA216" s="5">
        <f t="shared" si="408"/>
        <v>3.1915838458072075E-2</v>
      </c>
      <c r="AB216" s="5">
        <f t="shared" si="409"/>
        <v>2.8531100648128537E-2</v>
      </c>
      <c r="AC216" s="5">
        <f t="shared" si="410"/>
        <v>2.570733078481339E-3</v>
      </c>
      <c r="AD216" s="5">
        <f t="shared" si="411"/>
        <v>1.841143097620453E-2</v>
      </c>
      <c r="AE216" s="5">
        <f t="shared" si="412"/>
        <v>2.4910515501027894E-2</v>
      </c>
      <c r="AF216" s="5">
        <f t="shared" si="413"/>
        <v>1.6851861849547359E-2</v>
      </c>
      <c r="AG216" s="5">
        <f t="shared" si="414"/>
        <v>7.600143743432675E-3</v>
      </c>
      <c r="AH216" s="5">
        <f t="shared" si="415"/>
        <v>6.0380843335087111E-3</v>
      </c>
      <c r="AI216" s="5">
        <f t="shared" si="416"/>
        <v>1.0795467088702115E-2</v>
      </c>
      <c r="AJ216" s="5">
        <f t="shared" si="417"/>
        <v>9.6505864464738501E-3</v>
      </c>
      <c r="AK216" s="5">
        <f t="shared" si="418"/>
        <v>5.7514151075706574E-3</v>
      </c>
      <c r="AL216" s="5">
        <f t="shared" si="419"/>
        <v>2.4874502946026103E-4</v>
      </c>
      <c r="AM216" s="5">
        <f t="shared" si="420"/>
        <v>6.5835449185926761E-3</v>
      </c>
      <c r="AN216" s="5">
        <f t="shared" si="421"/>
        <v>8.9074824199310773E-3</v>
      </c>
      <c r="AO216" s="5">
        <f t="shared" si="422"/>
        <v>6.0258754244470096E-3</v>
      </c>
      <c r="AP216" s="5">
        <f t="shared" si="423"/>
        <v>2.7176533854059446E-3</v>
      </c>
      <c r="AQ216" s="5">
        <f t="shared" si="424"/>
        <v>9.1924069985476376E-4</v>
      </c>
      <c r="AR216" s="5">
        <f t="shared" si="425"/>
        <v>1.6338957420613187E-3</v>
      </c>
      <c r="AS216" s="5">
        <f t="shared" si="426"/>
        <v>2.9212357323177215E-3</v>
      </c>
      <c r="AT216" s="5">
        <f t="shared" si="427"/>
        <v>2.6114329036086067E-3</v>
      </c>
      <c r="AU216" s="5">
        <f t="shared" si="428"/>
        <v>1.5563235185266362E-3</v>
      </c>
      <c r="AV216" s="5">
        <f t="shared" si="429"/>
        <v>6.9563616519845107E-4</v>
      </c>
      <c r="AW216" s="5">
        <f t="shared" si="430"/>
        <v>1.6714344322180868E-5</v>
      </c>
      <c r="AX216" s="5">
        <f t="shared" si="431"/>
        <v>1.9617823184206089E-3</v>
      </c>
      <c r="AY216" s="5">
        <f t="shared" si="432"/>
        <v>2.6542754289885866E-3</v>
      </c>
      <c r="AZ216" s="5">
        <f t="shared" si="433"/>
        <v>1.7956064714163787E-3</v>
      </c>
      <c r="BA216" s="5">
        <f t="shared" si="434"/>
        <v>8.098136224496149E-4</v>
      </c>
      <c r="BB216" s="5">
        <f t="shared" si="435"/>
        <v>2.739178016777552E-4</v>
      </c>
      <c r="BC216" s="5">
        <f t="shared" si="436"/>
        <v>7.4121708991767128E-5</v>
      </c>
      <c r="BD216" s="5">
        <f t="shared" si="437"/>
        <v>3.6844126222712191E-4</v>
      </c>
      <c r="BE216" s="5">
        <f t="shared" si="438"/>
        <v>6.5873467490664382E-4</v>
      </c>
      <c r="BF216" s="5">
        <f t="shared" si="439"/>
        <v>5.8887455940924058E-4</v>
      </c>
      <c r="BG216" s="5">
        <f t="shared" si="440"/>
        <v>3.5094883157984862E-4</v>
      </c>
      <c r="BH216" s="5">
        <f t="shared" si="441"/>
        <v>1.5686500684138099E-4</v>
      </c>
      <c r="BI216" s="5">
        <f t="shared" si="442"/>
        <v>5.6091665011280596E-5</v>
      </c>
      <c r="BJ216" s="8">
        <f t="shared" si="443"/>
        <v>0.47507008560296704</v>
      </c>
      <c r="BK216" s="8">
        <f t="shared" si="444"/>
        <v>0.23359247936126271</v>
      </c>
      <c r="BL216" s="8">
        <f t="shared" si="445"/>
        <v>0.27313882830366759</v>
      </c>
      <c r="BM216" s="8">
        <f t="shared" si="446"/>
        <v>0.60463798887893383</v>
      </c>
      <c r="BN216" s="8">
        <f t="shared" si="447"/>
        <v>0.39237690269811987</v>
      </c>
    </row>
    <row r="217" spans="1:66" x14ac:dyDescent="0.25">
      <c r="A217" t="s">
        <v>80</v>
      </c>
      <c r="B217" t="s">
        <v>71</v>
      </c>
      <c r="C217" t="s">
        <v>86</v>
      </c>
      <c r="D217" s="16"/>
      <c r="E217">
        <f>VLOOKUP(A217,home!$A$2:$E$405,3,FALSE)</f>
        <v>1.2518</v>
      </c>
      <c r="F217">
        <f>VLOOKUP(B217,home!$B$2:$E$405,3,FALSE)</f>
        <v>0.5837</v>
      </c>
      <c r="G217">
        <f>VLOOKUP(C217,away!$B$2:$E$405,4,FALSE)</f>
        <v>1.0072000000000001</v>
      </c>
      <c r="H217">
        <f>VLOOKUP(A217,away!$A$2:$E$405,3,FALSE)</f>
        <v>1.0562</v>
      </c>
      <c r="I217">
        <f>VLOOKUP(C217,away!$B$2:$E$405,3,FALSE)</f>
        <v>0.65859999999999996</v>
      </c>
      <c r="J217">
        <f>VLOOKUP(B217,home!$B$2:$E$405,4,FALSE)</f>
        <v>1.5294000000000001</v>
      </c>
      <c r="K217" s="3">
        <f t="shared" si="392"/>
        <v>0.73593652475200011</v>
      </c>
      <c r="L217" s="3">
        <f t="shared" si="393"/>
        <v>1.0638710116080001</v>
      </c>
      <c r="M217" s="5">
        <f t="shared" si="394"/>
        <v>0.16533070530901961</v>
      </c>
      <c r="N217" s="5">
        <f t="shared" si="395"/>
        <v>0.12167290469991694</v>
      </c>
      <c r="O217" s="5">
        <f t="shared" si="396"/>
        <v>0.17589054470697082</v>
      </c>
      <c r="P217" s="5">
        <f t="shared" si="397"/>
        <v>0.12944427620838442</v>
      </c>
      <c r="Q217" s="5">
        <f t="shared" si="398"/>
        <v>4.4771767320669079E-2</v>
      </c>
      <c r="R217" s="5">
        <f t="shared" si="399"/>
        <v>9.3562425864843604E-2</v>
      </c>
      <c r="S217" s="5">
        <f t="shared" si="400"/>
        <v>2.5336825080063335E-2</v>
      </c>
      <c r="T217" s="5">
        <f t="shared" si="401"/>
        <v>4.7631385390918213E-2</v>
      </c>
      <c r="U217" s="5">
        <f t="shared" si="402"/>
        <v>6.8856006538339648E-2</v>
      </c>
      <c r="V217" s="5">
        <f t="shared" si="403"/>
        <v>2.2041391913237311E-3</v>
      </c>
      <c r="W217" s="5">
        <f t="shared" si="404"/>
        <v>1.0983059616326125E-2</v>
      </c>
      <c r="X217" s="5">
        <f t="shared" si="405"/>
        <v>1.1684558744571848E-2</v>
      </c>
      <c r="Y217" s="5">
        <f t="shared" si="406"/>
        <v>6.215431665890378E-3</v>
      </c>
      <c r="Z217" s="5">
        <f t="shared" si="407"/>
        <v>3.3179450884443226E-2</v>
      </c>
      <c r="AA217" s="5">
        <f t="shared" si="408"/>
        <v>2.4417969777076828E-2</v>
      </c>
      <c r="AB217" s="5">
        <f t="shared" si="409"/>
        <v>8.985037909620644E-3</v>
      </c>
      <c r="AC217" s="5">
        <f t="shared" si="410"/>
        <v>1.0785700762229678E-4</v>
      </c>
      <c r="AD217" s="5">
        <f t="shared" si="411"/>
        <v>2.0207086812957711E-3</v>
      </c>
      <c r="AE217" s="5">
        <f t="shared" si="412"/>
        <v>2.1497733889351994E-3</v>
      </c>
      <c r="AF217" s="5">
        <f t="shared" si="413"/>
        <v>1.1435407950072245E-3</v>
      </c>
      <c r="AG217" s="5">
        <f t="shared" si="414"/>
        <v>4.0552663413311762E-4</v>
      </c>
      <c r="AH217" s="5">
        <f t="shared" si="415"/>
        <v>8.8246639942576414E-3</v>
      </c>
      <c r="AI217" s="5">
        <f t="shared" si="416"/>
        <v>6.4943925520380731E-3</v>
      </c>
      <c r="AJ217" s="5">
        <f t="shared" si="417"/>
        <v>2.3897303425610859E-3</v>
      </c>
      <c r="AK217" s="5">
        <f t="shared" si="418"/>
        <v>5.8622994779960428E-4</v>
      </c>
      <c r="AL217" s="5">
        <f t="shared" si="419"/>
        <v>3.3778292446221722E-6</v>
      </c>
      <c r="AM217" s="5">
        <f t="shared" si="420"/>
        <v>2.9742266488980141E-4</v>
      </c>
      <c r="AN217" s="5">
        <f t="shared" si="421"/>
        <v>3.1641935137146021E-4</v>
      </c>
      <c r="AO217" s="5">
        <f t="shared" si="422"/>
        <v>1.683146877179513E-4</v>
      </c>
      <c r="AP217" s="5">
        <f t="shared" si="423"/>
        <v>5.9688372363660497E-5</v>
      </c>
      <c r="AQ217" s="5">
        <f t="shared" si="424"/>
        <v>1.587518227194062E-5</v>
      </c>
      <c r="AR217" s="5">
        <f t="shared" si="425"/>
        <v>1.8776608421343149E-3</v>
      </c>
      <c r="AS217" s="5">
        <f t="shared" si="426"/>
        <v>1.3818391948232417E-3</v>
      </c>
      <c r="AT217" s="5">
        <f t="shared" si="427"/>
        <v>5.0847296740215919E-4</v>
      </c>
      <c r="AU217" s="5">
        <f t="shared" si="428"/>
        <v>1.2473460952009405E-4</v>
      </c>
      <c r="AV217" s="5">
        <f t="shared" si="429"/>
        <v>2.2949188761628937E-5</v>
      </c>
      <c r="AW217" s="5">
        <f t="shared" si="430"/>
        <v>7.3462300388314369E-8</v>
      </c>
      <c r="AX217" s="5">
        <f t="shared" si="431"/>
        <v>3.6480700396913186E-5</v>
      </c>
      <c r="AY217" s="5">
        <f t="shared" si="432"/>
        <v>3.88107596354324E-5</v>
      </c>
      <c r="AZ217" s="5">
        <f t="shared" si="433"/>
        <v>2.0644821057311198E-5</v>
      </c>
      <c r="BA217" s="5">
        <f t="shared" si="434"/>
        <v>7.3211422209026029E-6</v>
      </c>
      <c r="BB217" s="5">
        <f t="shared" si="435"/>
        <v>1.9471877451694232E-6</v>
      </c>
      <c r="BC217" s="5">
        <f t="shared" si="436"/>
        <v>4.1431131924881908E-7</v>
      </c>
      <c r="BD217" s="5">
        <f t="shared" si="437"/>
        <v>3.3293148992969378E-4</v>
      </c>
      <c r="BE217" s="5">
        <f t="shared" si="438"/>
        <v>2.4501644367936438E-4</v>
      </c>
      <c r="BF217" s="5">
        <f t="shared" si="439"/>
        <v>9.0158275034242776E-5</v>
      </c>
      <c r="BG217" s="5">
        <f t="shared" si="440"/>
        <v>2.2116922535445218E-5</v>
      </c>
      <c r="BH217" s="5">
        <f t="shared" si="441"/>
        <v>4.0691627772361866E-6</v>
      </c>
      <c r="BI217" s="5">
        <f t="shared" si="442"/>
        <v>5.9892910258587946E-7</v>
      </c>
      <c r="BJ217" s="8">
        <f t="shared" si="443"/>
        <v>0.24964199611865376</v>
      </c>
      <c r="BK217" s="8">
        <f t="shared" si="444"/>
        <v>0.32246599138529342</v>
      </c>
      <c r="BL217" s="8">
        <f t="shared" si="445"/>
        <v>0.39461754965920792</v>
      </c>
      <c r="BM217" s="8">
        <f t="shared" si="446"/>
        <v>0.26919362664045876</v>
      </c>
      <c r="BN217" s="8">
        <f t="shared" si="447"/>
        <v>0.73067262410980449</v>
      </c>
    </row>
    <row r="218" spans="1:66" x14ac:dyDescent="0.25">
      <c r="A218" t="s">
        <v>80</v>
      </c>
      <c r="B218" t="s">
        <v>98</v>
      </c>
      <c r="C218" t="s">
        <v>258</v>
      </c>
      <c r="D218" s="16"/>
      <c r="E218">
        <f>VLOOKUP(A218,home!$A$2:$E$405,3,FALSE)</f>
        <v>1.2518</v>
      </c>
      <c r="F218">
        <f>VLOOKUP(B218,home!$B$2:$E$405,3,FALSE)</f>
        <v>0.93779999999999997</v>
      </c>
      <c r="G218">
        <f>VLOOKUP(C218,away!$B$2:$E$405,4,FALSE)</f>
        <v>1.4008</v>
      </c>
      <c r="H218">
        <f>VLOOKUP(A218,away!$A$2:$E$405,3,FALSE)</f>
        <v>1.0562</v>
      </c>
      <c r="I218">
        <f>VLOOKUP(C218,away!$B$2:$E$405,3,FALSE)</f>
        <v>0.31369999999999998</v>
      </c>
      <c r="J218">
        <f>VLOOKUP(B218,home!$B$2:$E$405,4,FALSE)</f>
        <v>0.65859999999999996</v>
      </c>
      <c r="K218" s="3">
        <f t="shared" si="392"/>
        <v>1.6444524064319999</v>
      </c>
      <c r="L218" s="3">
        <f t="shared" si="393"/>
        <v>0.21821389848399997</v>
      </c>
      <c r="M218" s="5">
        <f t="shared" si="394"/>
        <v>0.15525811252940941</v>
      </c>
      <c r="N218" s="5">
        <f t="shared" si="395"/>
        <v>0.25531457676707753</v>
      </c>
      <c r="O218" s="5">
        <f t="shared" si="396"/>
        <v>3.3879478006309992E-2</v>
      </c>
      <c r="P218" s="5">
        <f t="shared" si="397"/>
        <v>5.571318913613648E-2</v>
      </c>
      <c r="Q218" s="5">
        <f t="shared" si="398"/>
        <v>0.20992633508089417</v>
      </c>
      <c r="R218" s="5">
        <f t="shared" si="399"/>
        <v>3.6964864871799185E-3</v>
      </c>
      <c r="S218" s="5">
        <f t="shared" si="400"/>
        <v>4.9980632141379336E-3</v>
      </c>
      <c r="T218" s="5">
        <f t="shared" si="401"/>
        <v>4.5808843972460406E-2</v>
      </c>
      <c r="U218" s="5">
        <f t="shared" si="402"/>
        <v>6.0786960991863863E-3</v>
      </c>
      <c r="V218" s="5">
        <f t="shared" si="403"/>
        <v>1.9927965017386176E-4</v>
      </c>
      <c r="W218" s="5">
        <f t="shared" si="404"/>
        <v>0.11507128896574223</v>
      </c>
      <c r="X218" s="5">
        <f t="shared" si="405"/>
        <v>2.5110154568793501E-2</v>
      </c>
      <c r="Y218" s="5">
        <f t="shared" si="406"/>
        <v>2.7396923599961264E-3</v>
      </c>
      <c r="Z218" s="5">
        <f t="shared" si="407"/>
        <v>2.6887490902031893E-4</v>
      </c>
      <c r="AA218" s="5">
        <f t="shared" si="408"/>
        <v>4.421519911676485E-4</v>
      </c>
      <c r="AB218" s="5">
        <f t="shared" si="409"/>
        <v>3.6354895294217005E-4</v>
      </c>
      <c r="AC218" s="5">
        <f t="shared" si="410"/>
        <v>4.4693738785374257E-6</v>
      </c>
      <c r="AD218" s="5">
        <f t="shared" si="411"/>
        <v>4.7307314512736703E-2</v>
      </c>
      <c r="AE218" s="5">
        <f t="shared" si="412"/>
        <v>1.0323113526632986E-2</v>
      </c>
      <c r="AF218" s="5">
        <f t="shared" si="413"/>
        <v>1.1263234235697483E-3</v>
      </c>
      <c r="AG218" s="5">
        <f t="shared" si="414"/>
        <v>8.1926475070333497E-5</v>
      </c>
      <c r="AH218" s="5">
        <f t="shared" si="415"/>
        <v>1.4668060525463645E-5</v>
      </c>
      <c r="AI218" s="5">
        <f t="shared" si="416"/>
        <v>2.4120927428788917E-5</v>
      </c>
      <c r="AJ218" s="5">
        <f t="shared" si="417"/>
        <v>1.9832858577821787E-5</v>
      </c>
      <c r="AK218" s="5">
        <f t="shared" si="418"/>
        <v>1.0871397338241521E-5</v>
      </c>
      <c r="AL218" s="5">
        <f t="shared" si="419"/>
        <v>6.4152028685237743E-8</v>
      </c>
      <c r="AM218" s="5">
        <f t="shared" si="420"/>
        <v>1.5558925438461072E-2</v>
      </c>
      <c r="AN218" s="5">
        <f t="shared" si="421"/>
        <v>3.3951737761484693E-3</v>
      </c>
      <c r="AO218" s="5">
        <f t="shared" si="422"/>
        <v>3.7043705286200041E-4</v>
      </c>
      <c r="AP218" s="5">
        <f t="shared" si="423"/>
        <v>2.6944837815980243E-5</v>
      </c>
      <c r="AQ218" s="5">
        <f t="shared" si="424"/>
        <v>1.4699345259610384E-6</v>
      </c>
      <c r="AR218" s="5">
        <f t="shared" si="425"/>
        <v>6.4015493409213826E-7</v>
      </c>
      <c r="AS218" s="5">
        <f t="shared" si="426"/>
        <v>1.0527043218571351E-6</v>
      </c>
      <c r="AT218" s="5">
        <f t="shared" si="427"/>
        <v>8.6556107766966633E-7</v>
      </c>
      <c r="AU218" s="5">
        <f t="shared" si="428"/>
        <v>4.7445799902925257E-7</v>
      </c>
      <c r="AV218" s="5">
        <f t="shared" si="429"/>
        <v>1.9505589956364143E-7</v>
      </c>
      <c r="AW218" s="5">
        <f t="shared" si="430"/>
        <v>6.3945739012340215E-10</v>
      </c>
      <c r="AX218" s="5">
        <f t="shared" si="431"/>
        <v>4.264318729795556E-3</v>
      </c>
      <c r="AY218" s="5">
        <f t="shared" si="432"/>
        <v>9.305336144070272E-4</v>
      </c>
      <c r="AZ218" s="5">
        <f t="shared" si="433"/>
        <v>1.0152768383508228E-4</v>
      </c>
      <c r="BA218" s="5">
        <f t="shared" si="434"/>
        <v>7.3849172312347668E-6</v>
      </c>
      <c r="BB218" s="5">
        <f t="shared" si="435"/>
        <v>4.0287289475235126E-7</v>
      </c>
      <c r="BC218" s="5">
        <f t="shared" si="436"/>
        <v>1.7582492991488957E-8</v>
      </c>
      <c r="BD218" s="5">
        <f t="shared" si="437"/>
        <v>2.3281783967002267E-8</v>
      </c>
      <c r="BE218" s="5">
        <f t="shared" si="438"/>
        <v>3.8285785670566825E-8</v>
      </c>
      <c r="BF218" s="5">
        <f t="shared" si="439"/>
        <v>3.1479576189051704E-8</v>
      </c>
      <c r="BG218" s="5">
        <f t="shared" si="440"/>
        <v>1.7255554939181849E-8</v>
      </c>
      <c r="BH218" s="5">
        <f t="shared" si="441"/>
        <v>7.0939847110142918E-9</v>
      </c>
      <c r="BI218" s="5">
        <f t="shared" si="442"/>
        <v>2.3331440458438543E-9</v>
      </c>
      <c r="BJ218" s="8">
        <f t="shared" si="443"/>
        <v>0.737466706093444</v>
      </c>
      <c r="BK218" s="8">
        <f t="shared" si="444"/>
        <v>0.21710371167017195</v>
      </c>
      <c r="BL218" s="8">
        <f t="shared" si="445"/>
        <v>4.4533202444718166E-2</v>
      </c>
      <c r="BM218" s="8">
        <f t="shared" si="446"/>
        <v>0.28465378413539716</v>
      </c>
      <c r="BN218" s="8">
        <f t="shared" si="447"/>
        <v>0.71378817800700745</v>
      </c>
    </row>
    <row r="219" spans="1:66" x14ac:dyDescent="0.25">
      <c r="A219" t="s">
        <v>99</v>
      </c>
      <c r="B219" t="s">
        <v>102</v>
      </c>
      <c r="C219" t="s">
        <v>130</v>
      </c>
      <c r="D219" s="16"/>
      <c r="E219">
        <f>VLOOKUP(A219,home!$A$2:$E$405,3,FALSE)</f>
        <v>1.3478000000000001</v>
      </c>
      <c r="F219">
        <f>VLOOKUP(B219,home!$B$2:$E$405,3,FALSE)</f>
        <v>1.0323</v>
      </c>
      <c r="G219">
        <f>VLOOKUP(C219,away!$B$2:$E$405,4,FALSE)</f>
        <v>1</v>
      </c>
      <c r="H219">
        <f>VLOOKUP(A219,away!$A$2:$E$405,3,FALSE)</f>
        <v>1.2736000000000001</v>
      </c>
      <c r="I219">
        <f>VLOOKUP(C219,away!$B$2:$E$405,3,FALSE)</f>
        <v>1.7001999999999999</v>
      </c>
      <c r="J219">
        <f>VLOOKUP(B219,home!$B$2:$E$405,4,FALSE)</f>
        <v>1.3313999999999999</v>
      </c>
      <c r="K219" s="3">
        <f t="shared" si="392"/>
        <v>1.3913339400000002</v>
      </c>
      <c r="L219" s="3">
        <f t="shared" si="393"/>
        <v>2.8829799022079996</v>
      </c>
      <c r="M219" s="5">
        <f t="shared" si="394"/>
        <v>1.3921597855301315E-2</v>
      </c>
      <c r="N219" s="5">
        <f t="shared" si="395"/>
        <v>1.936959159511193E-2</v>
      </c>
      <c r="O219" s="5">
        <f t="shared" si="396"/>
        <v>4.0135686823455689E-2</v>
      </c>
      <c r="P219" s="5">
        <f t="shared" si="397"/>
        <v>5.5842143282684692E-2</v>
      </c>
      <c r="Q219" s="5">
        <f t="shared" si="398"/>
        <v>1.347478509510899E-2</v>
      </c>
      <c r="R219" s="5">
        <f t="shared" si="399"/>
        <v>5.7855189236668596E-2</v>
      </c>
      <c r="S219" s="5">
        <f t="shared" si="400"/>
        <v>5.5998330773798871E-2</v>
      </c>
      <c r="T219" s="5">
        <f t="shared" si="401"/>
        <v>3.8847534615771132E-2</v>
      </c>
      <c r="U219" s="5">
        <f t="shared" si="402"/>
        <v>8.0495888390099718E-2</v>
      </c>
      <c r="V219" s="5">
        <f t="shared" si="403"/>
        <v>2.4957757827991357E-2</v>
      </c>
      <c r="W219" s="5">
        <f t="shared" si="404"/>
        <v>6.2493086123437541E-3</v>
      </c>
      <c r="X219" s="5">
        <f t="shared" si="405"/>
        <v>1.8016631132082409E-2</v>
      </c>
      <c r="Y219" s="5">
        <f t="shared" si="406"/>
        <v>2.5970792729644275E-2</v>
      </c>
      <c r="Z219" s="5">
        <f t="shared" si="407"/>
        <v>5.5598449269252039E-2</v>
      </c>
      <c r="AA219" s="5">
        <f t="shared" si="408"/>
        <v>7.7356009479678578E-2</v>
      </c>
      <c r="AB219" s="5">
        <f t="shared" si="409"/>
        <v>5.381402072601929E-2</v>
      </c>
      <c r="AC219" s="5">
        <f t="shared" si="410"/>
        <v>6.2568908357856154E-3</v>
      </c>
      <c r="AD219" s="5">
        <f t="shared" si="411"/>
        <v>2.1737187934720435E-3</v>
      </c>
      <c r="AE219" s="5">
        <f t="shared" si="412"/>
        <v>6.2667875946317234E-3</v>
      </c>
      <c r="AF219" s="5">
        <f t="shared" si="413"/>
        <v>9.0335113433648376E-3</v>
      </c>
      <c r="AG219" s="5">
        <f t="shared" si="414"/>
        <v>8.6811438830962703E-3</v>
      </c>
      <c r="AH219" s="5">
        <f t="shared" si="415"/>
        <v>4.0072302959296174E-2</v>
      </c>
      <c r="AI219" s="5">
        <f t="shared" si="416"/>
        <v>5.575395516123121E-2</v>
      </c>
      <c r="AJ219" s="5">
        <f t="shared" si="417"/>
        <v>3.8786185052529593E-2</v>
      </c>
      <c r="AK219" s="5">
        <f t="shared" si="418"/>
        <v>1.7988178555568366E-2</v>
      </c>
      <c r="AL219" s="5">
        <f t="shared" si="419"/>
        <v>1.0039025640235883E-3</v>
      </c>
      <c r="AM219" s="5">
        <f t="shared" si="420"/>
        <v>6.0487374667470115E-4</v>
      </c>
      <c r="AN219" s="5">
        <f t="shared" si="421"/>
        <v>1.7438388550364164E-3</v>
      </c>
      <c r="AO219" s="5">
        <f t="shared" si="422"/>
        <v>2.5137261858796992E-3</v>
      </c>
      <c r="AP219" s="5">
        <f t="shared" si="423"/>
        <v>2.4156740245150476E-3</v>
      </c>
      <c r="AQ219" s="5">
        <f t="shared" si="424"/>
        <v>1.7410849157406994E-3</v>
      </c>
      <c r="AR219" s="5">
        <f t="shared" si="425"/>
        <v>2.3105528813368189E-2</v>
      </c>
      <c r="AS219" s="5">
        <f t="shared" si="426"/>
        <v>3.2147506439687092E-2</v>
      </c>
      <c r="AT219" s="5">
        <f t="shared" si="427"/>
        <v>2.2363958397952615E-2</v>
      </c>
      <c r="AU219" s="5">
        <f t="shared" si="428"/>
        <v>1.0371911450606499E-2</v>
      </c>
      <c r="AV219" s="5">
        <f t="shared" si="429"/>
        <v>3.6076981059758664E-3</v>
      </c>
      <c r="AW219" s="5">
        <f t="shared" si="430"/>
        <v>1.1185671398406846E-4</v>
      </c>
      <c r="AX219" s="5">
        <f t="shared" si="431"/>
        <v>1.4026356219391223E-4</v>
      </c>
      <c r="AY219" s="5">
        <f t="shared" si="432"/>
        <v>4.0437703081715079E-4</v>
      </c>
      <c r="AZ219" s="5">
        <f t="shared" si="433"/>
        <v>5.8290542638019546E-4</v>
      </c>
      <c r="BA219" s="5">
        <f t="shared" si="434"/>
        <v>5.6016820971402934E-4</v>
      </c>
      <c r="BB219" s="5">
        <f t="shared" si="435"/>
        <v>4.0373842261534566E-4</v>
      </c>
      <c r="BC219" s="5">
        <f t="shared" si="436"/>
        <v>2.3279395162984011E-4</v>
      </c>
      <c r="BD219" s="5">
        <f t="shared" si="437"/>
        <v>1.1102129199804732E-2</v>
      </c>
      <c r="BE219" s="5">
        <f t="shared" si="438"/>
        <v>1.5446769161953366E-2</v>
      </c>
      <c r="BF219" s="5">
        <f t="shared" si="439"/>
        <v>1.0745807099185543E-2</v>
      </c>
      <c r="BG219" s="5">
        <f t="shared" si="440"/>
        <v>4.9836687099299301E-3</v>
      </c>
      <c r="BH219" s="5">
        <f t="shared" si="441"/>
        <v>1.7334868554603829E-3</v>
      </c>
      <c r="BI219" s="5">
        <f t="shared" si="442"/>
        <v>4.823718193091812E-4</v>
      </c>
      <c r="BJ219" s="8">
        <f t="shared" si="443"/>
        <v>0.15942724972582437</v>
      </c>
      <c r="BK219" s="8">
        <f t="shared" si="444"/>
        <v>0.15838500017040258</v>
      </c>
      <c r="BL219" s="8">
        <f t="shared" si="445"/>
        <v>0.59834825243778045</v>
      </c>
      <c r="BM219" s="8">
        <f t="shared" si="446"/>
        <v>0.77086743739809516</v>
      </c>
      <c r="BN219" s="8">
        <f t="shared" si="447"/>
        <v>0.20059899388833122</v>
      </c>
    </row>
    <row r="220" spans="1:66" x14ac:dyDescent="0.25">
      <c r="A220" t="s">
        <v>99</v>
      </c>
      <c r="B220" t="s">
        <v>100</v>
      </c>
      <c r="C220" t="s">
        <v>125</v>
      </c>
      <c r="D220" s="16"/>
      <c r="E220">
        <f>VLOOKUP(A220,home!$A$2:$E$405,3,FALSE)</f>
        <v>1.3478000000000001</v>
      </c>
      <c r="F220">
        <f>VLOOKUP(B220,home!$B$2:$E$405,3,FALSE)</f>
        <v>1</v>
      </c>
      <c r="G220">
        <f>VLOOKUP(C220,away!$B$2:$E$405,4,FALSE)</f>
        <v>0.93100000000000005</v>
      </c>
      <c r="H220">
        <f>VLOOKUP(A220,away!$A$2:$E$405,3,FALSE)</f>
        <v>1.2736000000000001</v>
      </c>
      <c r="I220">
        <f>VLOOKUP(C220,away!$B$2:$E$405,3,FALSE)</f>
        <v>1.2653000000000001</v>
      </c>
      <c r="J220">
        <f>VLOOKUP(B220,home!$B$2:$E$405,4,FALSE)</f>
        <v>0.88759999999999994</v>
      </c>
      <c r="K220" s="3">
        <f t="shared" si="392"/>
        <v>1.2548018000000001</v>
      </c>
      <c r="L220" s="3">
        <f t="shared" si="393"/>
        <v>1.430355044608</v>
      </c>
      <c r="M220" s="5">
        <f t="shared" si="394"/>
        <v>6.8210494708973182E-2</v>
      </c>
      <c r="N220" s="5">
        <f t="shared" si="395"/>
        <v>8.559065153971003E-2</v>
      </c>
      <c r="O220" s="5">
        <f t="shared" si="396"/>
        <v>9.7565225202187092E-2</v>
      </c>
      <c r="P220" s="5">
        <f t="shared" si="397"/>
        <v>0.12242502020110974</v>
      </c>
      <c r="Q220" s="5">
        <f t="shared" si="398"/>
        <v>5.3699651807600467E-2</v>
      </c>
      <c r="R220" s="5">
        <f t="shared" si="399"/>
        <v>6.9776456023131941E-2</v>
      </c>
      <c r="S220" s="5">
        <f t="shared" si="400"/>
        <v>5.493247642899169E-2</v>
      </c>
      <c r="T220" s="5">
        <f t="shared" si="401"/>
        <v>7.6809567856694433E-2</v>
      </c>
      <c r="U220" s="5">
        <f t="shared" si="402"/>
        <v>8.7555622615446804E-2</v>
      </c>
      <c r="V220" s="5">
        <f t="shared" si="403"/>
        <v>1.0954830281387117E-2</v>
      </c>
      <c r="W220" s="5">
        <f t="shared" si="404"/>
        <v>2.2460806582516781E-2</v>
      </c>
      <c r="X220" s="5">
        <f t="shared" si="405"/>
        <v>3.2126928001267457E-2</v>
      </c>
      <c r="Y220" s="5">
        <f t="shared" si="406"/>
        <v>2.2976456767185457E-2</v>
      </c>
      <c r="Z220" s="5">
        <f t="shared" si="407"/>
        <v>3.3268368622518363E-2</v>
      </c>
      <c r="AA220" s="5">
        <f t="shared" si="408"/>
        <v>4.174520883059956E-2</v>
      </c>
      <c r="AB220" s="5">
        <f t="shared" si="409"/>
        <v>2.6190981591006118E-2</v>
      </c>
      <c r="AC220" s="5">
        <f t="shared" si="410"/>
        <v>1.2288663608700119E-3</v>
      </c>
      <c r="AD220" s="5">
        <f t="shared" si="411"/>
        <v>7.045965132298472E-3</v>
      </c>
      <c r="AE220" s="5">
        <f t="shared" si="412"/>
        <v>1.0078231771115194E-2</v>
      </c>
      <c r="AF220" s="5">
        <f t="shared" si="413"/>
        <v>7.2077248272716188E-3</v>
      </c>
      <c r="AG220" s="5">
        <f t="shared" si="414"/>
        <v>3.4365351889447632E-3</v>
      </c>
      <c r="AH220" s="5">
        <f t="shared" si="415"/>
        <v>1.1896394721274408E-2</v>
      </c>
      <c r="AI220" s="5">
        <f t="shared" si="416"/>
        <v>1.4927617509765626E-2</v>
      </c>
      <c r="AJ220" s="5">
        <f t="shared" si="417"/>
        <v>9.3656006604827136E-3</v>
      </c>
      <c r="AK220" s="5">
        <f t="shared" si="418"/>
        <v>3.9173241889516345E-3</v>
      </c>
      <c r="AL220" s="5">
        <f t="shared" si="419"/>
        <v>8.8223367794565527E-5</v>
      </c>
      <c r="AM220" s="5">
        <f t="shared" si="420"/>
        <v>1.7682579461490717E-3</v>
      </c>
      <c r="AN220" s="5">
        <f t="shared" si="421"/>
        <v>2.529236673442506E-3</v>
      </c>
      <c r="AO220" s="5">
        <f t="shared" si="422"/>
        <v>1.8088532174330228E-3</v>
      </c>
      <c r="AP220" s="5">
        <f t="shared" si="423"/>
        <v>8.6243410817024558E-4</v>
      </c>
      <c r="AQ220" s="5">
        <f t="shared" si="424"/>
        <v>3.0839674431582805E-4</v>
      </c>
      <c r="AR220" s="5">
        <f t="shared" si="425"/>
        <v>3.403213640444562E-3</v>
      </c>
      <c r="AS220" s="5">
        <f t="shared" si="426"/>
        <v>4.2703586018143893E-3</v>
      </c>
      <c r="AT220" s="5">
        <f t="shared" si="427"/>
        <v>2.6792268301010897E-3</v>
      </c>
      <c r="AU220" s="5">
        <f t="shared" si="428"/>
        <v>1.120632883006381E-3</v>
      </c>
      <c r="AV220" s="5">
        <f t="shared" si="429"/>
        <v>3.5154303968389886E-4</v>
      </c>
      <c r="AW220" s="5">
        <f t="shared" si="430"/>
        <v>4.3984546295267028E-6</v>
      </c>
      <c r="AX220" s="5">
        <f t="shared" si="431"/>
        <v>3.6980220894869322E-4</v>
      </c>
      <c r="AY220" s="5">
        <f t="shared" si="432"/>
        <v>5.2894845507694499E-4</v>
      </c>
      <c r="AZ220" s="5">
        <f t="shared" si="433"/>
        <v>3.7829204552845824E-4</v>
      </c>
      <c r="BA220" s="5">
        <f t="shared" si="434"/>
        <v>1.8036397855223654E-4</v>
      </c>
      <c r="BB220" s="5">
        <f t="shared" si="435"/>
        <v>6.4496131646940162E-5</v>
      </c>
      <c r="BC220" s="5">
        <f t="shared" si="436"/>
        <v>1.8450473451780481E-5</v>
      </c>
      <c r="BD220" s="5">
        <f t="shared" si="437"/>
        <v>8.1130063308143996E-4</v>
      </c>
      <c r="BE220" s="5">
        <f t="shared" si="438"/>
        <v>1.0180214947317304E-3</v>
      </c>
      <c r="BF220" s="5">
        <f t="shared" si="439"/>
        <v>6.387076020140331E-4</v>
      </c>
      <c r="BG220" s="5">
        <f t="shared" si="440"/>
        <v>2.6715048289363091E-4</v>
      </c>
      <c r="BH220" s="5">
        <f t="shared" si="441"/>
        <v>8.3805226701449254E-5</v>
      </c>
      <c r="BI220" s="5">
        <f t="shared" si="442"/>
        <v>2.1031789862877312E-5</v>
      </c>
      <c r="BJ220" s="8">
        <f t="shared" si="443"/>
        <v>0.33025005145732045</v>
      </c>
      <c r="BK220" s="8">
        <f t="shared" si="444"/>
        <v>0.25836885980420321</v>
      </c>
      <c r="BL220" s="8">
        <f t="shared" si="445"/>
        <v>0.3776054235671813</v>
      </c>
      <c r="BM220" s="8">
        <f t="shared" si="446"/>
        <v>0.50170065396806351</v>
      </c>
      <c r="BN220" s="8">
        <f t="shared" si="447"/>
        <v>0.49726749948271243</v>
      </c>
    </row>
    <row r="221" spans="1:66" x14ac:dyDescent="0.25">
      <c r="A221" t="s">
        <v>99</v>
      </c>
      <c r="B221" t="s">
        <v>106</v>
      </c>
      <c r="C221" t="s">
        <v>107</v>
      </c>
      <c r="D221" s="16"/>
      <c r="E221">
        <f>VLOOKUP(A221,home!$A$2:$E$405,3,FALSE)</f>
        <v>1.3478000000000001</v>
      </c>
      <c r="F221">
        <f>VLOOKUP(B221,home!$B$2:$E$405,3,FALSE)</f>
        <v>1.0323</v>
      </c>
      <c r="G221">
        <f>VLOOKUP(C221,away!$B$2:$E$405,4,FALSE)</f>
        <v>0.9032</v>
      </c>
      <c r="H221">
        <f>VLOOKUP(A221,away!$A$2:$E$405,3,FALSE)</f>
        <v>1.2736000000000001</v>
      </c>
      <c r="I221">
        <f>VLOOKUP(C221,away!$B$2:$E$405,3,FALSE)</f>
        <v>0.71689999999999998</v>
      </c>
      <c r="J221">
        <f>VLOOKUP(B221,home!$B$2:$E$405,4,FALSE)</f>
        <v>1.4338</v>
      </c>
      <c r="K221" s="3">
        <f t="shared" si="392"/>
        <v>1.2566528146080003</v>
      </c>
      <c r="L221" s="3">
        <f t="shared" si="393"/>
        <v>1.3091222577920001</v>
      </c>
      <c r="M221" s="5">
        <f t="shared" si="394"/>
        <v>7.6859586605408148E-2</v>
      </c>
      <c r="N221" s="5">
        <f t="shared" si="395"/>
        <v>9.6585815837293504E-2</v>
      </c>
      <c r="O221" s="5">
        <f t="shared" si="396"/>
        <v>0.10061859554983167</v>
      </c>
      <c r="P221" s="5">
        <f t="shared" si="397"/>
        <v>0.12644264129959998</v>
      </c>
      <c r="Q221" s="5">
        <f t="shared" si="398"/>
        <v>6.0687418661572443E-2</v>
      </c>
      <c r="R221" s="5">
        <f t="shared" si="399"/>
        <v>6.5861021491027905E-2</v>
      </c>
      <c r="S221" s="5">
        <f t="shared" si="400"/>
        <v>5.2003081999709717E-2</v>
      </c>
      <c r="T221" s="5">
        <f t="shared" si="401"/>
        <v>7.9447250537806074E-2</v>
      </c>
      <c r="U221" s="5">
        <f t="shared" si="402"/>
        <v>8.2764438029658216E-2</v>
      </c>
      <c r="V221" s="5">
        <f t="shared" si="403"/>
        <v>9.5056558967872885E-3</v>
      </c>
      <c r="W221" s="5">
        <f t="shared" si="404"/>
        <v>2.5421005157453037E-2</v>
      </c>
      <c r="X221" s="5">
        <f t="shared" si="405"/>
        <v>3.3279203667066992E-2</v>
      </c>
      <c r="Y221" s="5">
        <f t="shared" si="406"/>
        <v>2.1783273121075288E-2</v>
      </c>
      <c r="Z221" s="5">
        <f t="shared" si="407"/>
        <v>2.8740043051607291E-2</v>
      </c>
      <c r="AA221" s="5">
        <f t="shared" si="408"/>
        <v>3.6116255992757404E-2</v>
      </c>
      <c r="AB221" s="5">
        <f t="shared" si="409"/>
        <v>2.2692797373200832E-2</v>
      </c>
      <c r="AC221" s="5">
        <f t="shared" si="410"/>
        <v>9.7736688742996298E-4</v>
      </c>
      <c r="AD221" s="5">
        <f t="shared" si="411"/>
        <v>7.9863444203194574E-3</v>
      </c>
      <c r="AE221" s="5">
        <f t="shared" si="412"/>
        <v>1.0455101239033151E-2</v>
      </c>
      <c r="AF221" s="5">
        <f t="shared" si="413"/>
        <v>6.8435028697435112E-3</v>
      </c>
      <c r="AG221" s="5">
        <f t="shared" si="414"/>
        <v>2.9863273093482185E-3</v>
      </c>
      <c r="AH221" s="5">
        <f t="shared" si="415"/>
        <v>9.4060575121898624E-3</v>
      </c>
      <c r="AI221" s="5">
        <f t="shared" si="416"/>
        <v>1.1820148647058116E-2</v>
      </c>
      <c r="AJ221" s="5">
        <f t="shared" si="417"/>
        <v>7.426911533205266E-3</v>
      </c>
      <c r="AK221" s="5">
        <f t="shared" si="418"/>
        <v>3.1110164273490059E-3</v>
      </c>
      <c r="AL221" s="5">
        <f t="shared" si="419"/>
        <v>6.4315126439526028E-5</v>
      </c>
      <c r="AM221" s="5">
        <f t="shared" si="420"/>
        <v>2.0072124388446693E-3</v>
      </c>
      <c r="AN221" s="5">
        <f t="shared" si="421"/>
        <v>2.6276864798085199E-3</v>
      </c>
      <c r="AO221" s="5">
        <f t="shared" si="422"/>
        <v>1.7199814286082222E-3</v>
      </c>
      <c r="AP221" s="5">
        <f t="shared" si="423"/>
        <v>7.505553237266351E-4</v>
      </c>
      <c r="AQ221" s="5">
        <f t="shared" si="424"/>
        <v>2.4564216999870475E-4</v>
      </c>
      <c r="AR221" s="5">
        <f t="shared" si="425"/>
        <v>2.4627358494558756E-3</v>
      </c>
      <c r="AS221" s="5">
        <f t="shared" si="426"/>
        <v>3.0948039368547506E-3</v>
      </c>
      <c r="AT221" s="5">
        <f t="shared" si="427"/>
        <v>1.9445470389542216E-3</v>
      </c>
      <c r="AU221" s="5">
        <f t="shared" si="428"/>
        <v>8.1454016987982526E-4</v>
      </c>
      <c r="AV221" s="5">
        <f t="shared" si="429"/>
        <v>2.5589854927269017E-4</v>
      </c>
      <c r="AW221" s="5">
        <f t="shared" si="430"/>
        <v>2.9390443671007497E-6</v>
      </c>
      <c r="AX221" s="5">
        <f t="shared" si="431"/>
        <v>4.2039486013172343E-4</v>
      </c>
      <c r="AY221" s="5">
        <f t="shared" si="432"/>
        <v>5.5034826845979387E-4</v>
      </c>
      <c r="AZ221" s="5">
        <f t="shared" si="433"/>
        <v>3.6023658388900176E-4</v>
      </c>
      <c r="BA221" s="5">
        <f t="shared" si="434"/>
        <v>1.5719791001334905E-4</v>
      </c>
      <c r="BB221" s="5">
        <f t="shared" si="435"/>
        <v>5.1447820719214829E-5</v>
      </c>
      <c r="BC221" s="5">
        <f t="shared" si="436"/>
        <v>1.3470297443683292E-5</v>
      </c>
      <c r="BD221" s="5">
        <f t="shared" si="437"/>
        <v>5.3733705259749649E-4</v>
      </c>
      <c r="BE221" s="5">
        <f t="shared" si="438"/>
        <v>6.7524611953981111E-4</v>
      </c>
      <c r="BF221" s="5">
        <f t="shared" si="439"/>
        <v>4.24274968336417E-4</v>
      </c>
      <c r="BG221" s="5">
        <f t="shared" si="440"/>
        <v>1.7772211104255956E-4</v>
      </c>
      <c r="BH221" s="5">
        <f t="shared" si="441"/>
        <v>5.5833747764926983E-5</v>
      </c>
      <c r="BI221" s="5">
        <f t="shared" si="442"/>
        <v>1.4032727255781728E-5</v>
      </c>
      <c r="BJ221" s="8">
        <f t="shared" si="443"/>
        <v>0.35437941640235526</v>
      </c>
      <c r="BK221" s="8">
        <f t="shared" si="444"/>
        <v>0.26640299608383439</v>
      </c>
      <c r="BL221" s="8">
        <f t="shared" si="445"/>
        <v>0.3502742148272327</v>
      </c>
      <c r="BM221" s="8">
        <f t="shared" si="446"/>
        <v>0.47219418169620325</v>
      </c>
      <c r="BN221" s="8">
        <f t="shared" si="447"/>
        <v>0.52705507944473373</v>
      </c>
    </row>
    <row r="222" spans="1:66" x14ac:dyDescent="0.25">
      <c r="A222" t="s">
        <v>99</v>
      </c>
      <c r="B222" t="s">
        <v>126</v>
      </c>
      <c r="C222" t="s">
        <v>435</v>
      </c>
      <c r="D222" s="16"/>
      <c r="E222">
        <f>VLOOKUP(A222,home!$A$2:$E$405,3,FALSE)</f>
        <v>1.3478000000000001</v>
      </c>
      <c r="F222">
        <f>VLOOKUP(B222,home!$B$2:$E$405,3,FALSE)</f>
        <v>1.2758</v>
      </c>
      <c r="G222">
        <f>VLOOKUP(C222,away!$B$2:$E$405,4,FALSE)</f>
        <v>1.4239999999999999</v>
      </c>
      <c r="H222">
        <f>VLOOKUP(A222,away!$A$2:$E$405,3,FALSE)</f>
        <v>1.2736000000000001</v>
      </c>
      <c r="I222">
        <f>VLOOKUP(C222,away!$B$2:$E$405,3,FALSE)</f>
        <v>0.90559999999999996</v>
      </c>
      <c r="J222">
        <f>VLOOKUP(B222,home!$B$2:$E$405,4,FALSE)</f>
        <v>0.83030000000000004</v>
      </c>
      <c r="K222" s="3">
        <f t="shared" si="392"/>
        <v>2.4486010937600002</v>
      </c>
      <c r="L222" s="3">
        <f t="shared" si="393"/>
        <v>0.95764490444799999</v>
      </c>
      <c r="M222" s="5">
        <f t="shared" si="394"/>
        <v>3.3165470209958088E-2</v>
      </c>
      <c r="N222" s="5">
        <f t="shared" si="395"/>
        <v>8.1209006631168076E-2</v>
      </c>
      <c r="O222" s="5">
        <f t="shared" si="396"/>
        <v>3.1760743550188299E-2</v>
      </c>
      <c r="P222" s="5">
        <f t="shared" si="397"/>
        <v>7.7769391395621931E-2</v>
      </c>
      <c r="Q222" s="5">
        <f t="shared" si="398"/>
        <v>9.9424231230120633E-2</v>
      </c>
      <c r="R222" s="5">
        <f t="shared" si="399"/>
        <v>1.5207757111158751E-2</v>
      </c>
      <c r="S222" s="5">
        <f t="shared" si="400"/>
        <v>4.5590174055707137E-2</v>
      </c>
      <c r="T222" s="5">
        <f t="shared" si="401"/>
        <v>9.5213108416184716E-2</v>
      </c>
      <c r="U222" s="5">
        <f t="shared" si="402"/>
        <v>3.7237730696019739E-2</v>
      </c>
      <c r="V222" s="5">
        <f t="shared" si="403"/>
        <v>1.1878217741683567E-2</v>
      </c>
      <c r="W222" s="5">
        <f t="shared" si="404"/>
        <v>8.115009377877351E-2</v>
      </c>
      <c r="X222" s="5">
        <f t="shared" si="405"/>
        <v>7.7712973802719784E-2</v>
      </c>
      <c r="Y222" s="5">
        <f t="shared" si="406"/>
        <v>3.7210716685837752E-2</v>
      </c>
      <c r="Z222" s="5">
        <f t="shared" si="407"/>
        <v>4.8545437018613384E-3</v>
      </c>
      <c r="AA222" s="5">
        <f t="shared" si="408"/>
        <v>1.1886841018083395E-2</v>
      </c>
      <c r="AB222" s="5">
        <f t="shared" si="409"/>
        <v>1.4553065959115118E-2</v>
      </c>
      <c r="AC222" s="5">
        <f t="shared" si="410"/>
        <v>1.7408198926236805E-3</v>
      </c>
      <c r="AD222" s="5">
        <f t="shared" si="411"/>
        <v>4.9676052096357851E-2</v>
      </c>
      <c r="AE222" s="5">
        <f t="shared" si="412"/>
        <v>4.7572018163170478E-2</v>
      </c>
      <c r="AF222" s="5">
        <f t="shared" si="413"/>
        <v>2.2778550394133956E-2</v>
      </c>
      <c r="AG222" s="5">
        <f t="shared" si="414"/>
        <v>7.2712542385514551E-3</v>
      </c>
      <c r="AH222" s="5">
        <f t="shared" si="415"/>
        <v>1.1622322598769104E-3</v>
      </c>
      <c r="AI222" s="5">
        <f t="shared" si="416"/>
        <v>2.8458431827377592E-3</v>
      </c>
      <c r="AJ222" s="5">
        <f t="shared" si="417"/>
        <v>3.484167364960559E-3</v>
      </c>
      <c r="AK222" s="5">
        <f t="shared" si="418"/>
        <v>2.843778673561774E-3</v>
      </c>
      <c r="AL222" s="5">
        <f t="shared" si="419"/>
        <v>1.6328127142076405E-4</v>
      </c>
      <c r="AM222" s="5">
        <f t="shared" si="420"/>
        <v>2.4327367099364141E-2</v>
      </c>
      <c r="AN222" s="5">
        <f t="shared" si="421"/>
        <v>2.3296979141341989E-2</v>
      </c>
      <c r="AO222" s="5">
        <f t="shared" si="422"/>
        <v>1.1155116681868749E-2</v>
      </c>
      <c r="AP222" s="5">
        <f t="shared" si="423"/>
        <v>3.5608802163048297E-3</v>
      </c>
      <c r="AQ222" s="5">
        <f t="shared" si="424"/>
        <v>8.5251469862350298E-4</v>
      </c>
      <c r="AR222" s="5">
        <f t="shared" si="425"/>
        <v>2.2260116029124144E-4</v>
      </c>
      <c r="AS222" s="5">
        <f t="shared" si="426"/>
        <v>5.4506144456137893E-4</v>
      </c>
      <c r="AT222" s="5">
        <f t="shared" si="427"/>
        <v>6.6731902465969918E-4</v>
      </c>
      <c r="AU222" s="5">
        <f t="shared" si="428"/>
        <v>5.4466603122286519E-4</v>
      </c>
      <c r="AV222" s="5">
        <f t="shared" si="429"/>
        <v>3.3341745994655656E-4</v>
      </c>
      <c r="AW222" s="5">
        <f t="shared" si="430"/>
        <v>1.063546331663969E-5</v>
      </c>
      <c r="AX222" s="5">
        <f t="shared" si="431"/>
        <v>9.9280029479673383E-3</v>
      </c>
      <c r="AY222" s="5">
        <f t="shared" si="432"/>
        <v>9.5075014344656421E-3</v>
      </c>
      <c r="AZ222" s="5">
        <f t="shared" si="433"/>
        <v>4.5524051513740364E-3</v>
      </c>
      <c r="BA222" s="5">
        <f t="shared" si="434"/>
        <v>1.453195865398724E-3</v>
      </c>
      <c r="BB222" s="5">
        <f t="shared" si="435"/>
        <v>3.4791140391599739E-4</v>
      </c>
      <c r="BC222" s="5">
        <f t="shared" si="436"/>
        <v>6.6635116631900997E-5</v>
      </c>
      <c r="BD222" s="5">
        <f t="shared" si="437"/>
        <v>3.5528811146186626E-5</v>
      </c>
      <c r="BE222" s="5">
        <f t="shared" si="438"/>
        <v>8.6995885832545056E-5</v>
      </c>
      <c r="BF222" s="5">
        <f t="shared" si="439"/>
        <v>1.0650911060109498E-4</v>
      </c>
      <c r="BG222" s="5">
        <f t="shared" si="440"/>
        <v>8.6932774904415321E-5</v>
      </c>
      <c r="BH222" s="5">
        <f t="shared" si="441"/>
        <v>5.3215921928635814E-5</v>
      </c>
      <c r="BI222" s="5">
        <f t="shared" si="442"/>
        <v>2.6060912927980914E-5</v>
      </c>
      <c r="BJ222" s="8">
        <f t="shared" si="443"/>
        <v>0.68826651519427506</v>
      </c>
      <c r="BK222" s="8">
        <f t="shared" si="444"/>
        <v>0.17981485600148081</v>
      </c>
      <c r="BL222" s="8">
        <f t="shared" si="445"/>
        <v>0.12369046835372488</v>
      </c>
      <c r="BM222" s="8">
        <f t="shared" si="446"/>
        <v>0.64859291715197709</v>
      </c>
      <c r="BN222" s="8">
        <f t="shared" si="447"/>
        <v>0.33853660012821574</v>
      </c>
    </row>
    <row r="223" spans="1:66" x14ac:dyDescent="0.25">
      <c r="A223" t="s">
        <v>99</v>
      </c>
      <c r="B223" t="s">
        <v>395</v>
      </c>
      <c r="C223" t="s">
        <v>108</v>
      </c>
      <c r="D223" s="16"/>
      <c r="E223">
        <f>VLOOKUP(A223,home!$A$2:$E$405,3,FALSE)</f>
        <v>1.3478000000000001</v>
      </c>
      <c r="F223">
        <f>VLOOKUP(B223,home!$B$2:$E$405,3,FALSE)</f>
        <v>1.1291</v>
      </c>
      <c r="G223">
        <f>VLOOKUP(C223,away!$B$2:$E$405,4,FALSE)</f>
        <v>0.9355</v>
      </c>
      <c r="H223">
        <f>VLOOKUP(A223,away!$A$2:$E$405,3,FALSE)</f>
        <v>1.2736000000000001</v>
      </c>
      <c r="I223">
        <f>VLOOKUP(C223,away!$B$2:$E$405,3,FALSE)</f>
        <v>0.78520000000000001</v>
      </c>
      <c r="J223">
        <f>VLOOKUP(B223,home!$B$2:$E$405,4,FALSE)</f>
        <v>1.0241</v>
      </c>
      <c r="K223" s="3">
        <f t="shared" si="392"/>
        <v>1.42364481679</v>
      </c>
      <c r="L223" s="3">
        <f t="shared" si="393"/>
        <v>1.024131460352</v>
      </c>
      <c r="M223" s="5">
        <f t="shared" si="394"/>
        <v>8.6485693036854258E-2</v>
      </c>
      <c r="N223" s="5">
        <f t="shared" si="395"/>
        <v>0.12312490861840855</v>
      </c>
      <c r="O223" s="5">
        <f t="shared" si="396"/>
        <v>8.857271910938834E-2</v>
      </c>
      <c r="P223" s="5">
        <f t="shared" si="397"/>
        <v>0.1260960924690773</v>
      </c>
      <c r="Q223" s="5">
        <f t="shared" si="398"/>
        <v>8.7643068986169886E-2</v>
      </c>
      <c r="R223" s="5">
        <f t="shared" si="399"/>
        <v>4.535505408442269E-2</v>
      </c>
      <c r="S223" s="5">
        <f t="shared" si="400"/>
        <v>4.5962008216765153E-2</v>
      </c>
      <c r="T223" s="5">
        <f t="shared" si="401"/>
        <v>8.9758024230537248E-2</v>
      </c>
      <c r="U223" s="5">
        <f t="shared" si="402"/>
        <v>6.4569487662518479E-2</v>
      </c>
      <c r="V223" s="5">
        <f t="shared" si="403"/>
        <v>7.4458424980264415E-3</v>
      </c>
      <c r="W223" s="5">
        <f t="shared" si="404"/>
        <v>4.1590866963243059E-2</v>
      </c>
      <c r="X223" s="5">
        <f t="shared" si="405"/>
        <v>4.2594515320371867E-2</v>
      </c>
      <c r="Y223" s="5">
        <f t="shared" si="406"/>
        <v>2.1811191589019039E-2</v>
      </c>
      <c r="Z223" s="5">
        <f t="shared" si="407"/>
        <v>1.548317925794125E-2</v>
      </c>
      <c r="AA223" s="5">
        <f t="shared" si="408"/>
        <v>2.2042547897998498E-2</v>
      </c>
      <c r="AB223" s="5">
        <f t="shared" si="409"/>
        <v>1.569037953191544E-2</v>
      </c>
      <c r="AC223" s="5">
        <f t="shared" si="410"/>
        <v>6.7850213946747575E-4</v>
      </c>
      <c r="AD223" s="5">
        <f t="shared" si="411"/>
        <v>1.4802655544505858E-2</v>
      </c>
      <c r="AE223" s="5">
        <f t="shared" si="412"/>
        <v>1.5159865239882412E-2</v>
      </c>
      <c r="AF223" s="5">
        <f t="shared" si="413"/>
        <v>7.7628474634301491E-3</v>
      </c>
      <c r="AG223" s="5">
        <f t="shared" si="414"/>
        <v>2.6500587697375123E-3</v>
      </c>
      <c r="AH223" s="5">
        <f t="shared" si="415"/>
        <v>3.9642027460817918E-3</v>
      </c>
      <c r="AI223" s="5">
        <f t="shared" si="416"/>
        <v>5.6436166921640272E-3</v>
      </c>
      <c r="AJ223" s="5">
        <f t="shared" si="417"/>
        <v>4.0172528258744216E-3</v>
      </c>
      <c r="AK223" s="5">
        <f t="shared" si="418"/>
        <v>1.9063803877637008E-3</v>
      </c>
      <c r="AL223" s="5">
        <f t="shared" si="419"/>
        <v>3.9570229717555351E-5</v>
      </c>
      <c r="AM223" s="5">
        <f t="shared" si="420"/>
        <v>4.2147447681326975E-3</v>
      </c>
      <c r="AN223" s="5">
        <f t="shared" si="421"/>
        <v>4.3164527143986914E-3</v>
      </c>
      <c r="AO223" s="5">
        <f t="shared" si="422"/>
        <v>2.2103075109687429E-3</v>
      </c>
      <c r="AP223" s="5">
        <f t="shared" si="423"/>
        <v>7.5454848634513762E-4</v>
      </c>
      <c r="AQ223" s="5">
        <f t="shared" si="424"/>
        <v>1.9318921080675923E-4</v>
      </c>
      <c r="AR223" s="5">
        <f t="shared" si="425"/>
        <v>8.1197294949523103E-4</v>
      </c>
      <c r="AS223" s="5">
        <f t="shared" si="426"/>
        <v>1.1559610809225743E-3</v>
      </c>
      <c r="AT223" s="5">
        <f t="shared" si="427"/>
        <v>8.2283900063319436E-4</v>
      </c>
      <c r="AU223" s="5">
        <f t="shared" si="428"/>
        <v>3.9047682610137031E-4</v>
      </c>
      <c r="AV223" s="5">
        <f t="shared" si="429"/>
        <v>1.3897507738895649E-4</v>
      </c>
      <c r="AW223" s="5">
        <f t="shared" si="430"/>
        <v>1.6025936937856176E-6</v>
      </c>
      <c r="AX223" s="5">
        <f t="shared" si="431"/>
        <v>1.0000499238741476E-3</v>
      </c>
      <c r="AY223" s="5">
        <f t="shared" si="432"/>
        <v>1.0241825889621373E-3</v>
      </c>
      <c r="AZ223" s="5">
        <f t="shared" si="433"/>
        <v>5.2444880525044288E-4</v>
      </c>
      <c r="BA223" s="5">
        <f t="shared" si="434"/>
        <v>1.7903484026699922E-4</v>
      </c>
      <c r="BB223" s="5">
        <f t="shared" si="435"/>
        <v>4.5838803104132239E-5</v>
      </c>
      <c r="BC223" s="5">
        <f t="shared" si="436"/>
        <v>9.3889920727645508E-6</v>
      </c>
      <c r="BD223" s="5">
        <f t="shared" si="437"/>
        <v>1.3859450708881188E-4</v>
      </c>
      <c r="BE223" s="5">
        <f t="shared" si="438"/>
        <v>1.9730935165255194E-4</v>
      </c>
      <c r="BF223" s="5">
        <f t="shared" si="439"/>
        <v>1.4044921789217553E-4</v>
      </c>
      <c r="BG223" s="5">
        <f t="shared" si="440"/>
        <v>6.6649933691468357E-5</v>
      </c>
      <c r="BH223" s="5">
        <f t="shared" si="441"/>
        <v>2.3721458159814028E-5</v>
      </c>
      <c r="BI223" s="5">
        <f t="shared" si="442"/>
        <v>6.7541861911840086E-6</v>
      </c>
      <c r="BJ223" s="8">
        <f t="shared" si="443"/>
        <v>0.46137018936948826</v>
      </c>
      <c r="BK223" s="8">
        <f t="shared" si="444"/>
        <v>0.26773189117887031</v>
      </c>
      <c r="BL223" s="8">
        <f t="shared" si="445"/>
        <v>0.25565534452734484</v>
      </c>
      <c r="BM223" s="8">
        <f t="shared" si="446"/>
        <v>0.44194048803405517</v>
      </c>
      <c r="BN223" s="8">
        <f t="shared" si="447"/>
        <v>0.55727753630432098</v>
      </c>
    </row>
    <row r="224" spans="1:66" x14ac:dyDescent="0.25">
      <c r="A224" t="s">
        <v>99</v>
      </c>
      <c r="B224" t="s">
        <v>115</v>
      </c>
      <c r="C224" t="s">
        <v>101</v>
      </c>
      <c r="D224" s="16"/>
      <c r="E224">
        <f>VLOOKUP(A224,home!$A$2:$E$405,3,FALSE)</f>
        <v>1.3478000000000001</v>
      </c>
      <c r="F224">
        <f>VLOOKUP(B224,home!$B$2:$E$405,3,FALSE)</f>
        <v>1.1613</v>
      </c>
      <c r="G224">
        <f>VLOOKUP(C224,away!$B$2:$E$405,4,FALSE)</f>
        <v>0.5484</v>
      </c>
      <c r="H224">
        <f>VLOOKUP(A224,away!$A$2:$E$405,3,FALSE)</f>
        <v>1.2736000000000001</v>
      </c>
      <c r="I224">
        <f>VLOOKUP(C224,away!$B$2:$E$405,3,FALSE)</f>
        <v>1.2971999999999999</v>
      </c>
      <c r="J224">
        <f>VLOOKUP(B224,home!$B$2:$E$405,4,FALSE)</f>
        <v>0.95589999999999997</v>
      </c>
      <c r="K224" s="3">
        <f t="shared" si="392"/>
        <v>0.85835575677600007</v>
      </c>
      <c r="L224" s="3">
        <f t="shared" si="393"/>
        <v>1.5792556961279998</v>
      </c>
      <c r="M224" s="5">
        <f t="shared" si="394"/>
        <v>8.7369288091882269E-2</v>
      </c>
      <c r="N224" s="5">
        <f t="shared" si="395"/>
        <v>7.4993931399087971E-2</v>
      </c>
      <c r="O224" s="5">
        <f t="shared" si="396"/>
        <v>0.13797844588575328</v>
      </c>
      <c r="P224" s="5">
        <f t="shared" si="397"/>
        <v>0.11843459333704213</v>
      </c>
      <c r="Q224" s="5">
        <f t="shared" si="398"/>
        <v>3.2185736369835793E-2</v>
      </c>
      <c r="R224" s="5">
        <f t="shared" si="399"/>
        <v>0.10895162330398243</v>
      </c>
      <c r="S224" s="5">
        <f t="shared" si="400"/>
        <v>4.0136394622327862E-2</v>
      </c>
      <c r="T224" s="5">
        <f t="shared" si="401"/>
        <v>5.0829507496137308E-2</v>
      </c>
      <c r="U224" s="5">
        <f t="shared" si="402"/>
        <v>9.3519253073063524E-2</v>
      </c>
      <c r="V224" s="5">
        <f t="shared" si="403"/>
        <v>6.0452689178774732E-3</v>
      </c>
      <c r="W224" s="5">
        <f t="shared" si="404"/>
        <v>9.2089373663744121E-3</v>
      </c>
      <c r="X224" s="5">
        <f t="shared" si="405"/>
        <v>1.4543266791132771E-2</v>
      </c>
      <c r="Y224" s="5">
        <f t="shared" si="406"/>
        <v>1.1483768460102803E-2</v>
      </c>
      <c r="Z224" s="5">
        <f t="shared" si="407"/>
        <v>5.7354157235068794E-2</v>
      </c>
      <c r="AA224" s="5">
        <f t="shared" si="408"/>
        <v>4.9230271037757171E-2</v>
      </c>
      <c r="AB224" s="5">
        <f t="shared" si="409"/>
        <v>2.1128543276450831E-2</v>
      </c>
      <c r="AC224" s="5">
        <f t="shared" si="410"/>
        <v>5.1217151182241481E-4</v>
      </c>
      <c r="AD224" s="5">
        <f t="shared" si="411"/>
        <v>1.9761361005542727E-3</v>
      </c>
      <c r="AE224" s="5">
        <f t="shared" si="412"/>
        <v>3.1208241931245089E-3</v>
      </c>
      <c r="AF224" s="5">
        <f t="shared" si="413"/>
        <v>2.4642896918029749E-3</v>
      </c>
      <c r="AG224" s="5">
        <f t="shared" si="414"/>
        <v>1.2972478442297871E-3</v>
      </c>
      <c r="AH224" s="5">
        <f t="shared" si="415"/>
        <v>2.264421987752583E-2</v>
      </c>
      <c r="AI224" s="5">
        <f t="shared" si="416"/>
        <v>1.9436796489575827E-2</v>
      </c>
      <c r="AJ224" s="5">
        <f t="shared" si="417"/>
        <v>8.3418430800554794E-3</v>
      </c>
      <c r="AK224" s="5">
        <f t="shared" si="418"/>
        <v>2.3867563432958872E-3</v>
      </c>
      <c r="AL224" s="5">
        <f t="shared" si="419"/>
        <v>2.7771234513305726E-5</v>
      </c>
      <c r="AM224" s="5">
        <f t="shared" si="420"/>
        <v>3.3924555961672748E-4</v>
      </c>
      <c r="AN224" s="5">
        <f t="shared" si="421"/>
        <v>5.3575548241084777E-4</v>
      </c>
      <c r="AO224" s="5">
        <f t="shared" si="422"/>
        <v>4.2304744866456786E-4</v>
      </c>
      <c r="AP224" s="5">
        <f t="shared" si="423"/>
        <v>2.2270003101197878E-4</v>
      </c>
      <c r="AQ224" s="5">
        <f t="shared" si="424"/>
        <v>8.7925073125887421E-5</v>
      </c>
      <c r="AR224" s="5">
        <f t="shared" si="425"/>
        <v>7.1522026451915086E-3</v>
      </c>
      <c r="AS224" s="5">
        <f t="shared" si="426"/>
        <v>6.1391343141286667E-3</v>
      </c>
      <c r="AT224" s="5">
        <f t="shared" si="427"/>
        <v>2.634780640076711E-3</v>
      </c>
      <c r="AU224" s="5">
        <f t="shared" si="428"/>
        <v>7.5385971008393312E-4</v>
      </c>
      <c r="AV224" s="5">
        <f t="shared" si="429"/>
        <v>1.6176995548800756E-4</v>
      </c>
      <c r="AW224" s="5">
        <f t="shared" si="430"/>
        <v>1.045712889723402E-6</v>
      </c>
      <c r="AX224" s="5">
        <f t="shared" si="431"/>
        <v>4.853222984295227E-5</v>
      </c>
      <c r="AY224" s="5">
        <f t="shared" si="432"/>
        <v>7.6644800425275668E-5</v>
      </c>
      <c r="AZ224" s="5">
        <f t="shared" si="433"/>
        <v>6.052086882510518E-5</v>
      </c>
      <c r="BA224" s="5">
        <f t="shared" si="434"/>
        <v>3.1859308942220941E-5</v>
      </c>
      <c r="BB224" s="5">
        <f t="shared" si="435"/>
        <v>1.2578498780426035E-5</v>
      </c>
      <c r="BC224" s="5">
        <f t="shared" si="436"/>
        <v>3.9729331695453834E-6</v>
      </c>
      <c r="BD224" s="5">
        <f t="shared" si="437"/>
        <v>1.8825261278800722E-3</v>
      </c>
      <c r="BE224" s="5">
        <f t="shared" si="438"/>
        <v>1.6158771391470924E-3</v>
      </c>
      <c r="BF224" s="5">
        <f t="shared" si="439"/>
        <v>6.9349872231482023E-4</v>
      </c>
      <c r="BG224" s="5">
        <f t="shared" si="440"/>
        <v>1.9842287353857556E-4</v>
      </c>
      <c r="BH224" s="5">
        <f t="shared" si="441"/>
        <v>4.2579353944468136E-5</v>
      </c>
      <c r="BI224" s="5">
        <f t="shared" si="442"/>
        <v>7.3096467156074247E-6</v>
      </c>
      <c r="BJ224" s="8">
        <f t="shared" si="443"/>
        <v>0.20394642794719814</v>
      </c>
      <c r="BK224" s="8">
        <f t="shared" si="444"/>
        <v>0.25260213251589081</v>
      </c>
      <c r="BL224" s="8">
        <f t="shared" si="445"/>
        <v>0.48489971349596966</v>
      </c>
      <c r="BM224" s="8">
        <f t="shared" si="446"/>
        <v>0.43881321371900794</v>
      </c>
      <c r="BN224" s="8">
        <f t="shared" si="447"/>
        <v>0.55991361838758391</v>
      </c>
    </row>
    <row r="225" spans="1:66" x14ac:dyDescent="0.25">
      <c r="A225" t="s">
        <v>99</v>
      </c>
      <c r="B225" t="s">
        <v>138</v>
      </c>
      <c r="C225" t="s">
        <v>417</v>
      </c>
      <c r="D225" s="16"/>
      <c r="E225">
        <f>VLOOKUP(A225,home!$A$2:$E$405,3,FALSE)</f>
        <v>1.3478000000000001</v>
      </c>
      <c r="F225">
        <f>VLOOKUP(B225,home!$B$2:$E$405,3,FALSE)</f>
        <v>1.3103</v>
      </c>
      <c r="G225">
        <f>VLOOKUP(C225,away!$B$2:$E$405,4,FALSE)</f>
        <v>0.8387</v>
      </c>
      <c r="H225">
        <f>VLOOKUP(A225,away!$A$2:$E$405,3,FALSE)</f>
        <v>1.2736000000000001</v>
      </c>
      <c r="I225">
        <f>VLOOKUP(C225,away!$B$2:$E$405,3,FALSE)</f>
        <v>0.751</v>
      </c>
      <c r="J225">
        <f>VLOOKUP(B225,home!$B$2:$E$405,4,FALSE)</f>
        <v>1.0676000000000001</v>
      </c>
      <c r="K225" s="3">
        <f t="shared" si="392"/>
        <v>1.4811629365580001</v>
      </c>
      <c r="L225" s="3">
        <f t="shared" si="393"/>
        <v>1.0211312153600001</v>
      </c>
      <c r="M225" s="5">
        <f t="shared" si="394"/>
        <v>8.189689901390669E-2</v>
      </c>
      <c r="N225" s="5">
        <f t="shared" si="395"/>
        <v>0.12130265143843202</v>
      </c>
      <c r="O225" s="5">
        <f t="shared" si="396"/>
        <v>8.3627480024285716E-2</v>
      </c>
      <c r="P225" s="5">
        <f t="shared" si="397"/>
        <v>0.12386592388971654</v>
      </c>
      <c r="Q225" s="5">
        <f t="shared" si="398"/>
        <v>8.9834495708409762E-2</v>
      </c>
      <c r="R225" s="5">
        <f t="shared" si="399"/>
        <v>4.2697315157346497E-2</v>
      </c>
      <c r="S225" s="5">
        <f t="shared" si="400"/>
        <v>4.6835616750420979E-2</v>
      </c>
      <c r="T225" s="5">
        <f t="shared" si="401"/>
        <v>9.1732807783981157E-2</v>
      </c>
      <c r="U225" s="5">
        <f t="shared" si="402"/>
        <v>6.3241680701597747E-2</v>
      </c>
      <c r="V225" s="5">
        <f t="shared" si="403"/>
        <v>7.8707863309268496E-3</v>
      </c>
      <c r="W225" s="5">
        <f t="shared" si="404"/>
        <v>4.4353175155891773E-2</v>
      </c>
      <c r="X225" s="5">
        <f t="shared" si="405"/>
        <v>4.5290411652010719E-2</v>
      </c>
      <c r="Y225" s="5">
        <f t="shared" si="406"/>
        <v>2.3123726547186207E-2</v>
      </c>
      <c r="Z225" s="5">
        <f t="shared" si="407"/>
        <v>1.4533187106410061E-2</v>
      </c>
      <c r="AA225" s="5">
        <f t="shared" si="408"/>
        <v>2.1526018092077191E-2</v>
      </c>
      <c r="AB225" s="5">
        <f t="shared" si="409"/>
        <v>1.5941770084830848E-2</v>
      </c>
      <c r="AC225" s="5">
        <f t="shared" si="410"/>
        <v>7.4401643435032297E-4</v>
      </c>
      <c r="AD225" s="5">
        <f t="shared" si="411"/>
        <v>1.6423569789892983E-2</v>
      </c>
      <c r="AE225" s="5">
        <f t="shared" si="412"/>
        <v>1.6770619780103201E-2</v>
      </c>
      <c r="AF225" s="5">
        <f t="shared" si="413"/>
        <v>8.5625016791986176E-3</v>
      </c>
      <c r="AG225" s="5">
        <f t="shared" si="414"/>
        <v>2.9144792487340422E-3</v>
      </c>
      <c r="AH225" s="5">
        <f t="shared" si="415"/>
        <v>3.7100727532556966E-3</v>
      </c>
      <c r="AI225" s="5">
        <f t="shared" si="416"/>
        <v>5.4952222540560324E-3</v>
      </c>
      <c r="AJ225" s="5">
        <f t="shared" si="417"/>
        <v>4.0696597654282535E-3</v>
      </c>
      <c r="AK225" s="5">
        <f t="shared" si="418"/>
        <v>2.0092764029845519E-3</v>
      </c>
      <c r="AL225" s="5">
        <f t="shared" si="419"/>
        <v>4.501185472934027E-5</v>
      </c>
      <c r="AM225" s="5">
        <f t="shared" si="420"/>
        <v>4.8651965717526301E-3</v>
      </c>
      <c r="AN225" s="5">
        <f t="shared" si="421"/>
        <v>4.9680040882790679E-3</v>
      </c>
      <c r="AO225" s="5">
        <f t="shared" si="422"/>
        <v>2.5364920262889268E-3</v>
      </c>
      <c r="AP225" s="5">
        <f t="shared" si="423"/>
        <v>8.633637285184537E-4</v>
      </c>
      <c r="AQ225" s="5">
        <f t="shared" si="424"/>
        <v>2.2040191334994741E-4</v>
      </c>
      <c r="AR225" s="5">
        <f t="shared" si="425"/>
        <v>7.5769421992120251E-4</v>
      </c>
      <c r="AS225" s="5">
        <f t="shared" si="426"/>
        <v>1.1222685957915117E-3</v>
      </c>
      <c r="AT225" s="5">
        <f t="shared" si="427"/>
        <v>8.3113132447468945E-4</v>
      </c>
      <c r="AU225" s="5">
        <f t="shared" si="428"/>
        <v>4.1034697107475719E-4</v>
      </c>
      <c r="AV225" s="5">
        <f t="shared" si="429"/>
        <v>1.5194768117119187E-4</v>
      </c>
      <c r="AW225" s="5">
        <f t="shared" si="430"/>
        <v>1.8910751876144132E-6</v>
      </c>
      <c r="AX225" s="5">
        <f t="shared" si="431"/>
        <v>1.2010248068581742E-3</v>
      </c>
      <c r="AY225" s="5">
        <f t="shared" si="432"/>
        <v>1.2264039207045966E-3</v>
      </c>
      <c r="AZ225" s="5">
        <f t="shared" si="433"/>
        <v>6.2615966303567687E-4</v>
      </c>
      <c r="BA225" s="5">
        <f t="shared" si="434"/>
        <v>2.1313039257500962E-4</v>
      </c>
      <c r="BB225" s="5">
        <f t="shared" si="435"/>
        <v>5.4408524200068367E-5</v>
      </c>
      <c r="BC225" s="5">
        <f t="shared" si="436"/>
        <v>1.1111648488471964E-5</v>
      </c>
      <c r="BD225" s="5">
        <f t="shared" si="437"/>
        <v>1.2895086994323075E-4</v>
      </c>
      <c r="BE225" s="5">
        <f t="shared" si="438"/>
        <v>1.909972491968244E-4</v>
      </c>
      <c r="BF225" s="5">
        <f t="shared" si="439"/>
        <v>1.4144902324743431E-4</v>
      </c>
      <c r="BG225" s="5">
        <f t="shared" si="440"/>
        <v>6.9836350215476912E-5</v>
      </c>
      <c r="BH225" s="5">
        <f t="shared" si="441"/>
        <v>2.585975339091215E-5</v>
      </c>
      <c r="BI225" s="5">
        <f t="shared" si="442"/>
        <v>7.6605016542298289E-6</v>
      </c>
      <c r="BJ225" s="8">
        <f t="shared" si="443"/>
        <v>0.47709413606789153</v>
      </c>
      <c r="BK225" s="8">
        <f t="shared" si="444"/>
        <v>0.26248465819475536</v>
      </c>
      <c r="BL225" s="8">
        <f t="shared" si="445"/>
        <v>0.24615663777594396</v>
      </c>
      <c r="BM225" s="8">
        <f t="shared" si="446"/>
        <v>0.45581934106738686</v>
      </c>
      <c r="BN225" s="8">
        <f t="shared" si="447"/>
        <v>0.54322476523209728</v>
      </c>
    </row>
    <row r="226" spans="1:66" x14ac:dyDescent="0.25">
      <c r="A226" t="s">
        <v>99</v>
      </c>
      <c r="B226" t="s">
        <v>113</v>
      </c>
      <c r="C226" t="s">
        <v>105</v>
      </c>
      <c r="D226" s="16"/>
      <c r="E226">
        <f>VLOOKUP(A226,home!$A$2:$E$405,3,FALSE)</f>
        <v>1.3478000000000001</v>
      </c>
      <c r="F226">
        <f>VLOOKUP(B226,home!$B$2:$E$405,3,FALSE)</f>
        <v>1.2581</v>
      </c>
      <c r="G226">
        <f>VLOOKUP(C226,away!$B$2:$E$405,4,FALSE)</f>
        <v>0.6129</v>
      </c>
      <c r="H226">
        <f>VLOOKUP(A226,away!$A$2:$E$405,3,FALSE)</f>
        <v>1.2736000000000001</v>
      </c>
      <c r="I226">
        <f>VLOOKUP(C226,away!$B$2:$E$405,3,FALSE)</f>
        <v>1.1607000000000001</v>
      </c>
      <c r="J226">
        <f>VLOOKUP(B226,home!$B$2:$E$405,4,FALSE)</f>
        <v>0.71689999999999998</v>
      </c>
      <c r="K226" s="3">
        <f t="shared" si="392"/>
        <v>1.0392744146220001</v>
      </c>
      <c r="L226" s="3">
        <f t="shared" si="393"/>
        <v>1.059769985088</v>
      </c>
      <c r="M226" s="5">
        <f t="shared" si="394"/>
        <v>0.12257350358103236</v>
      </c>
      <c r="N226" s="5">
        <f t="shared" si="395"/>
        <v>0.12738750618234504</v>
      </c>
      <c r="O226" s="5">
        <f t="shared" si="396"/>
        <v>0.12989972006225459</v>
      </c>
      <c r="P226" s="5">
        <f t="shared" si="397"/>
        <v>0.13500145552726131</v>
      </c>
      <c r="Q226" s="5">
        <f t="shared" si="398"/>
        <v>6.6195287958906515E-2</v>
      </c>
      <c r="R226" s="5">
        <f t="shared" si="399"/>
        <v>6.8831912196655451E-2</v>
      </c>
      <c r="S226" s="5">
        <f t="shared" si="400"/>
        <v>3.7172375068871326E-2</v>
      </c>
      <c r="T226" s="5">
        <f t="shared" si="401"/>
        <v>7.0151779333106221E-2</v>
      </c>
      <c r="U226" s="5">
        <f t="shared" si="402"/>
        <v>7.1535245255492E-2</v>
      </c>
      <c r="V226" s="5">
        <f t="shared" si="403"/>
        <v>4.5490389150551489E-3</v>
      </c>
      <c r="W226" s="5">
        <f t="shared" si="404"/>
        <v>2.293168971474244E-2</v>
      </c>
      <c r="X226" s="5">
        <f t="shared" si="405"/>
        <v>2.4302316467035238E-2</v>
      </c>
      <c r="Y226" s="5">
        <f t="shared" si="406"/>
        <v>1.2877432779936894E-2</v>
      </c>
      <c r="Z226" s="5">
        <f t="shared" si="407"/>
        <v>2.4315331520742695E-2</v>
      </c>
      <c r="AA226" s="5">
        <f t="shared" si="408"/>
        <v>2.5270301932559733E-2</v>
      </c>
      <c r="AB226" s="5">
        <f t="shared" si="409"/>
        <v>1.3131389124141106E-2</v>
      </c>
      <c r="AC226" s="5">
        <f t="shared" si="410"/>
        <v>3.1314214371410022E-4</v>
      </c>
      <c r="AD226" s="5">
        <f t="shared" si="411"/>
        <v>5.9580796011455715E-3</v>
      </c>
      <c r="AE226" s="5">
        <f t="shared" si="412"/>
        <v>6.3141939300591591E-3</v>
      </c>
      <c r="AF226" s="5">
        <f t="shared" si="413"/>
        <v>3.3457966035507678E-3</v>
      </c>
      <c r="AG226" s="5">
        <f t="shared" si="414"/>
        <v>1.1819249388841596E-3</v>
      </c>
      <c r="AH226" s="5">
        <f t="shared" si="415"/>
        <v>6.4421646307868145E-3</v>
      </c>
      <c r="AI226" s="5">
        <f t="shared" si="416"/>
        <v>6.6951768755595196E-3</v>
      </c>
      <c r="AJ226" s="5">
        <f t="shared" si="417"/>
        <v>3.4790630140689354E-3</v>
      </c>
      <c r="AK226" s="5">
        <f t="shared" si="418"/>
        <v>1.2052337257931816E-3</v>
      </c>
      <c r="AL226" s="5">
        <f t="shared" si="419"/>
        <v>1.379568795971732E-5</v>
      </c>
      <c r="AM226" s="5">
        <f t="shared" si="420"/>
        <v>1.2384159379503692E-3</v>
      </c>
      <c r="AN226" s="5">
        <f t="shared" si="421"/>
        <v>1.3124360400944041E-3</v>
      </c>
      <c r="AO226" s="5">
        <f t="shared" si="422"/>
        <v>6.9544016131990022E-4</v>
      </c>
      <c r="AP226" s="5">
        <f t="shared" si="423"/>
        <v>2.4566886979719569E-4</v>
      </c>
      <c r="AQ226" s="5">
        <f t="shared" si="424"/>
        <v>6.5088123620389964E-5</v>
      </c>
      <c r="AR226" s="5">
        <f t="shared" si="425"/>
        <v>1.3654425429406774E-3</v>
      </c>
      <c r="AS226" s="5">
        <f t="shared" si="426"/>
        <v>1.4190694995146475E-3</v>
      </c>
      <c r="AT226" s="5">
        <f t="shared" si="427"/>
        <v>7.3740131170800993E-4</v>
      </c>
      <c r="AU226" s="5">
        <f t="shared" si="428"/>
        <v>2.5545410552227908E-4</v>
      </c>
      <c r="AV226" s="5">
        <f t="shared" si="429"/>
        <v>6.63717289948633E-5</v>
      </c>
      <c r="AW226" s="5">
        <f t="shared" si="430"/>
        <v>4.2206827834136356E-7</v>
      </c>
      <c r="AX226" s="5">
        <f t="shared" si="431"/>
        <v>2.1450899982865406E-4</v>
      </c>
      <c r="AY226" s="5">
        <f t="shared" si="432"/>
        <v>2.2733019954965448E-4</v>
      </c>
      <c r="AZ226" s="5">
        <f t="shared" si="433"/>
        <v>1.204588610933947E-4</v>
      </c>
      <c r="BA226" s="5">
        <f t="shared" si="434"/>
        <v>4.2552895141554794E-5</v>
      </c>
      <c r="BB226" s="5">
        <f t="shared" si="435"/>
        <v>1.1274070262404186E-5</v>
      </c>
      <c r="BC226" s="5">
        <f t="shared" si="436"/>
        <v>2.3895842547738309E-6</v>
      </c>
      <c r="BD226" s="5">
        <f t="shared" si="437"/>
        <v>2.411758372284603E-4</v>
      </c>
      <c r="BE226" s="5">
        <f t="shared" si="438"/>
        <v>2.5064787705657884E-4</v>
      </c>
      <c r="BF226" s="5">
        <f t="shared" si="439"/>
        <v>1.3024596285211152E-4</v>
      </c>
      <c r="BG226" s="5">
        <f t="shared" si="440"/>
        <v>4.5120432266668994E-5</v>
      </c>
      <c r="BH226" s="5">
        <f t="shared" si="441"/>
        <v>1.1723127707858505E-5</v>
      </c>
      <c r="BI226" s="5">
        <f t="shared" si="442"/>
        <v>2.4367093372247202E-6</v>
      </c>
      <c r="BJ226" s="8">
        <f t="shared" si="443"/>
        <v>0.3448215712526248</v>
      </c>
      <c r="BK226" s="8">
        <f t="shared" si="444"/>
        <v>0.29985064112344362</v>
      </c>
      <c r="BL226" s="8">
        <f t="shared" si="445"/>
        <v>0.33101529595244078</v>
      </c>
      <c r="BM226" s="8">
        <f t="shared" si="446"/>
        <v>0.3498865462095252</v>
      </c>
      <c r="BN226" s="8">
        <f t="shared" si="447"/>
        <v>0.64988938550845521</v>
      </c>
    </row>
    <row r="227" spans="1:66" x14ac:dyDescent="0.25">
      <c r="A227" t="s">
        <v>99</v>
      </c>
      <c r="B227" t="s">
        <v>116</v>
      </c>
      <c r="C227" t="s">
        <v>103</v>
      </c>
      <c r="D227" s="16"/>
      <c r="E227">
        <f>VLOOKUP(A227,home!$A$2:$E$405,3,FALSE)</f>
        <v>1.3478000000000001</v>
      </c>
      <c r="F227">
        <f>VLOOKUP(B227,home!$B$2:$E$405,3,FALSE)</f>
        <v>1</v>
      </c>
      <c r="G227">
        <f>VLOOKUP(C227,away!$B$2:$E$405,4,FALSE)</f>
        <v>0.96779999999999999</v>
      </c>
      <c r="H227">
        <f>VLOOKUP(A227,away!$A$2:$E$405,3,FALSE)</f>
        <v>1.2736000000000001</v>
      </c>
      <c r="I227">
        <f>VLOOKUP(C227,away!$B$2:$E$405,3,FALSE)</f>
        <v>1.0924</v>
      </c>
      <c r="J227">
        <f>VLOOKUP(B227,home!$B$2:$E$405,4,FALSE)</f>
        <v>1.3313999999999999</v>
      </c>
      <c r="K227" s="3">
        <f t="shared" si="392"/>
        <v>1.30440084</v>
      </c>
      <c r="L227" s="3">
        <f t="shared" si="393"/>
        <v>1.852351044096</v>
      </c>
      <c r="M227" s="5">
        <f t="shared" si="394"/>
        <v>4.2563768848595987E-2</v>
      </c>
      <c r="N227" s="5">
        <f t="shared" si="395"/>
        <v>5.5520215839674439E-2</v>
      </c>
      <c r="O227" s="5">
        <f t="shared" si="396"/>
        <v>7.8843041667357588E-2</v>
      </c>
      <c r="P227" s="5">
        <f t="shared" si="397"/>
        <v>0.10284292977905624</v>
      </c>
      <c r="Q227" s="5">
        <f t="shared" si="398"/>
        <v>3.6210308089126328E-2</v>
      </c>
      <c r="R227" s="5">
        <f t="shared" si="399"/>
        <v>7.302249527611715E-2</v>
      </c>
      <c r="S227" s="5">
        <f t="shared" si="400"/>
        <v>6.2122484049534403E-2</v>
      </c>
      <c r="T227" s="5">
        <f t="shared" si="401"/>
        <v>6.707420199593099E-2</v>
      </c>
      <c r="U227" s="5">
        <f t="shared" si="402"/>
        <v>9.5250604177063242E-2</v>
      </c>
      <c r="V227" s="5">
        <f t="shared" si="403"/>
        <v>1.6677873217928296E-2</v>
      </c>
      <c r="W227" s="5">
        <f t="shared" si="404"/>
        <v>1.5744252096038396E-2</v>
      </c>
      <c r="X227" s="5">
        <f t="shared" si="405"/>
        <v>2.9163881808607364E-2</v>
      </c>
      <c r="Y227" s="5">
        <f t="shared" si="406"/>
        <v>2.7010873459033101E-2</v>
      </c>
      <c r="Z227" s="5">
        <f t="shared" si="407"/>
        <v>4.5087765122403596E-2</v>
      </c>
      <c r="AA227" s="5">
        <f t="shared" si="408"/>
        <v>5.8812518699385953E-2</v>
      </c>
      <c r="AB227" s="5">
        <f t="shared" si="409"/>
        <v>3.8357549396997377E-2</v>
      </c>
      <c r="AC227" s="5">
        <f t="shared" si="410"/>
        <v>2.5185759370789083E-3</v>
      </c>
      <c r="AD227" s="5">
        <f t="shared" si="411"/>
        <v>5.1342039148110623E-3</v>
      </c>
      <c r="AE227" s="5">
        <f t="shared" si="412"/>
        <v>9.5103479822020408E-3</v>
      </c>
      <c r="AF227" s="5">
        <f t="shared" si="413"/>
        <v>8.8082515072741216E-3</v>
      </c>
      <c r="AG227" s="5">
        <f t="shared" si="414"/>
        <v>5.4386579587197932E-3</v>
      </c>
      <c r="AH227" s="5">
        <f t="shared" si="415"/>
        <v>2.0879592200109886E-2</v>
      </c>
      <c r="AI227" s="5">
        <f t="shared" si="416"/>
        <v>2.7235357604680783E-2</v>
      </c>
      <c r="AJ227" s="5">
        <f t="shared" si="417"/>
        <v>1.7762911668623003E-2</v>
      </c>
      <c r="AK227" s="5">
        <f t="shared" si="418"/>
        <v>7.7233189671325518E-3</v>
      </c>
      <c r="AL227" s="5">
        <f t="shared" si="419"/>
        <v>2.4341615909209666E-4</v>
      </c>
      <c r="AM227" s="5">
        <f t="shared" si="420"/>
        <v>1.3394119798421664E-3</v>
      </c>
      <c r="AN227" s="5">
        <f t="shared" si="421"/>
        <v>2.4810611793353275E-3</v>
      </c>
      <c r="AO227" s="5">
        <f t="shared" si="422"/>
        <v>2.2978981330039239E-3</v>
      </c>
      <c r="AP227" s="5">
        <f t="shared" si="423"/>
        <v>1.4188380019653556E-3</v>
      </c>
      <c r="AQ227" s="5">
        <f t="shared" si="424"/>
        <v>6.5704651358590243E-4</v>
      </c>
      <c r="AR227" s="5">
        <f t="shared" si="425"/>
        <v>7.7352668824344504E-3</v>
      </c>
      <c r="AS227" s="5">
        <f t="shared" si="426"/>
        <v>1.0089888619071679E-2</v>
      </c>
      <c r="AT227" s="5">
        <f t="shared" si="427"/>
        <v>6.5806295951117691E-3</v>
      </c>
      <c r="AU227" s="5">
        <f t="shared" si="428"/>
        <v>2.8612595905308852E-3</v>
      </c>
      <c r="AV227" s="5">
        <f t="shared" si="429"/>
        <v>9.3305735333663571E-4</v>
      </c>
      <c r="AW227" s="5">
        <f t="shared" si="430"/>
        <v>1.6337337047308069E-5</v>
      </c>
      <c r="AX227" s="5">
        <f t="shared" si="431"/>
        <v>2.9118835193536454E-4</v>
      </c>
      <c r="AY227" s="5">
        <f t="shared" si="432"/>
        <v>5.3938304773606602E-4</v>
      </c>
      <c r="AZ227" s="5">
        <f t="shared" si="433"/>
        <v>4.9956337582079242E-4</v>
      </c>
      <c r="BA227" s="5">
        <f t="shared" si="434"/>
        <v>3.08455580264589E-4</v>
      </c>
      <c r="BB227" s="5">
        <f t="shared" si="435"/>
        <v>1.4284200404008729E-4</v>
      </c>
      <c r="BC227" s="5">
        <f t="shared" si="436"/>
        <v>5.2918707064884165E-5</v>
      </c>
      <c r="BD227" s="5">
        <f t="shared" si="437"/>
        <v>2.3880716143397742E-3</v>
      </c>
      <c r="BE227" s="5">
        <f t="shared" si="438"/>
        <v>3.1150026197249575E-3</v>
      </c>
      <c r="BF227" s="5">
        <f t="shared" si="439"/>
        <v>2.0316060168857177E-3</v>
      </c>
      <c r="BG227" s="5">
        <f t="shared" si="440"/>
        <v>8.8334286499159513E-4</v>
      </c>
      <c r="BH227" s="5">
        <f t="shared" si="441"/>
        <v>2.8805829377576082E-4</v>
      </c>
      <c r="BI227" s="5">
        <f t="shared" si="442"/>
        <v>7.5148696074013769E-5</v>
      </c>
      <c r="BJ227" s="8">
        <f t="shared" si="443"/>
        <v>0.26964380152601203</v>
      </c>
      <c r="BK227" s="8">
        <f t="shared" si="444"/>
        <v>0.22750843103902199</v>
      </c>
      <c r="BL227" s="8">
        <f t="shared" si="445"/>
        <v>0.45486872180374482</v>
      </c>
      <c r="BM227" s="8">
        <f t="shared" si="446"/>
        <v>0.60758291428056577</v>
      </c>
      <c r="BN227" s="8">
        <f t="shared" si="447"/>
        <v>0.38900275949992774</v>
      </c>
    </row>
    <row r="228" spans="1:66" x14ac:dyDescent="0.25">
      <c r="A228" t="s">
        <v>99</v>
      </c>
      <c r="B228" t="s">
        <v>109</v>
      </c>
      <c r="C228" t="s">
        <v>117</v>
      </c>
      <c r="D228" s="16"/>
      <c r="E228">
        <f>VLOOKUP(A228,home!$A$2:$E$405,3,FALSE)</f>
        <v>1.3478000000000001</v>
      </c>
      <c r="F228">
        <f>VLOOKUP(B228,home!$B$2:$E$405,3,FALSE)</f>
        <v>0.9355</v>
      </c>
      <c r="G228">
        <f>VLOOKUP(C228,away!$B$2:$E$405,4,FALSE)</f>
        <v>1</v>
      </c>
      <c r="H228">
        <f>VLOOKUP(A228,away!$A$2:$E$405,3,FALSE)</f>
        <v>1.2736000000000001</v>
      </c>
      <c r="I228">
        <f>VLOOKUP(C228,away!$B$2:$E$405,3,FALSE)</f>
        <v>0.81930000000000003</v>
      </c>
      <c r="J228">
        <f>VLOOKUP(B228,home!$B$2:$E$405,4,FALSE)</f>
        <v>0.81930000000000003</v>
      </c>
      <c r="K228" s="3">
        <f t="shared" si="392"/>
        <v>1.2608669000000001</v>
      </c>
      <c r="L228" s="3">
        <f t="shared" si="393"/>
        <v>0.85490717126400007</v>
      </c>
      <c r="M228" s="5">
        <f t="shared" si="394"/>
        <v>0.12053994692181848</v>
      </c>
      <c r="N228" s="5">
        <f t="shared" si="395"/>
        <v>0.15198482920147782</v>
      </c>
      <c r="O228" s="5">
        <f t="shared" si="396"/>
        <v>0.10305046504724454</v>
      </c>
      <c r="P228" s="5">
        <f t="shared" si="397"/>
        <v>0.12993292040767759</v>
      </c>
      <c r="Q228" s="5">
        <f t="shared" si="398"/>
        <v>9.5816320221148457E-2</v>
      </c>
      <c r="R228" s="5">
        <f t="shared" si="399"/>
        <v>4.4049290785489775E-2</v>
      </c>
      <c r="S228" s="5">
        <f t="shared" si="400"/>
        <v>3.5014458353415864E-2</v>
      </c>
      <c r="T228" s="5">
        <f t="shared" si="401"/>
        <v>8.1914059281187626E-2</v>
      </c>
      <c r="U228" s="5">
        <f t="shared" si="402"/>
        <v>5.5540292719899062E-2</v>
      </c>
      <c r="V228" s="5">
        <f t="shared" si="403"/>
        <v>4.1936589363405774E-3</v>
      </c>
      <c r="W228" s="5">
        <f t="shared" si="404"/>
        <v>4.0270542215548932E-2</v>
      </c>
      <c r="X228" s="5">
        <f t="shared" si="405"/>
        <v>3.4427575330762433E-2</v>
      </c>
      <c r="Y228" s="5">
        <f t="shared" si="406"/>
        <v>1.4716190519750191E-2</v>
      </c>
      <c r="Z228" s="5">
        <f t="shared" si="407"/>
        <v>1.2552684860536149E-2</v>
      </c>
      <c r="AA228" s="5">
        <f t="shared" si="408"/>
        <v>1.5827264846781146E-2</v>
      </c>
      <c r="AB228" s="5">
        <f t="shared" si="409"/>
        <v>9.9780371814199645E-3</v>
      </c>
      <c r="AC228" s="5">
        <f t="shared" si="410"/>
        <v>2.8252789153473631E-4</v>
      </c>
      <c r="AD228" s="5">
        <f t="shared" si="411"/>
        <v>1.2693948431159589E-2</v>
      </c>
      <c r="AE228" s="5">
        <f t="shared" si="412"/>
        <v>1.0852147545453734E-2</v>
      </c>
      <c r="AF228" s="5">
        <f t="shared" si="413"/>
        <v>4.6387893801117068E-3</v>
      </c>
      <c r="AG228" s="5">
        <f t="shared" si="414"/>
        <v>1.3219114356802612E-3</v>
      </c>
      <c r="AH228" s="5">
        <f t="shared" si="415"/>
        <v>2.6828450764723494E-3</v>
      </c>
      <c r="AI228" s="5">
        <f t="shared" si="416"/>
        <v>3.3827105547519542E-3</v>
      </c>
      <c r="AJ228" s="5">
        <f t="shared" si="417"/>
        <v>2.1325738853836896E-3</v>
      </c>
      <c r="AK228" s="5">
        <f t="shared" si="418"/>
        <v>8.9629727462822955E-4</v>
      </c>
      <c r="AL228" s="5">
        <f t="shared" si="419"/>
        <v>1.2181745547819604E-5</v>
      </c>
      <c r="AM228" s="5">
        <f t="shared" si="420"/>
        <v>3.2010758814312078E-3</v>
      </c>
      <c r="AN228" s="5">
        <f t="shared" si="421"/>
        <v>2.7366227267957692E-3</v>
      </c>
      <c r="AO228" s="5">
        <f t="shared" si="422"/>
        <v>1.1697791970908728E-3</v>
      </c>
      <c r="AP228" s="5">
        <f t="shared" si="423"/>
        <v>3.3335087479614378E-4</v>
      </c>
      <c r="AQ228" s="5">
        <f t="shared" si="424"/>
        <v>7.1246013352587782E-5</v>
      </c>
      <c r="AR228" s="5">
        <f t="shared" si="425"/>
        <v>4.5871669905330539E-4</v>
      </c>
      <c r="AS228" s="5">
        <f t="shared" si="426"/>
        <v>5.7838070231357413E-4</v>
      </c>
      <c r="AT228" s="5">
        <f t="shared" si="427"/>
        <v>3.6463054157296969E-4</v>
      </c>
      <c r="AU228" s="5">
        <f t="shared" si="428"/>
        <v>1.5325019353281053E-4</v>
      </c>
      <c r="AV228" s="5">
        <f t="shared" si="429"/>
        <v>4.8307024111028749E-5</v>
      </c>
      <c r="AW228" s="5">
        <f t="shared" si="430"/>
        <v>3.6474993816273713E-7</v>
      </c>
      <c r="AX228" s="5">
        <f t="shared" si="431"/>
        <v>6.7268843721415578E-4</v>
      </c>
      <c r="AY228" s="5">
        <f t="shared" si="432"/>
        <v>5.7508616900075473E-4</v>
      </c>
      <c r="AZ228" s="5">
        <f t="shared" si="433"/>
        <v>2.4582264498674298E-4</v>
      </c>
      <c r="BA228" s="5">
        <f t="shared" si="434"/>
        <v>7.0051847352750328E-5</v>
      </c>
      <c r="BB228" s="5">
        <f t="shared" si="435"/>
        <v>1.4971956665539328E-5</v>
      </c>
      <c r="BC228" s="5">
        <f t="shared" si="436"/>
        <v>2.5599266242446844E-6</v>
      </c>
      <c r="BD228" s="5">
        <f t="shared" si="437"/>
        <v>6.5360032599870121E-5</v>
      </c>
      <c r="BE228" s="5">
        <f t="shared" si="438"/>
        <v>8.2410301688097185E-5</v>
      </c>
      <c r="BF228" s="5">
        <f t="shared" si="439"/>
        <v>5.1954210808767962E-5</v>
      </c>
      <c r="BG228" s="5">
        <f t="shared" si="440"/>
        <v>2.1835781574799255E-5</v>
      </c>
      <c r="BH228" s="5">
        <f t="shared" si="441"/>
        <v>6.8830035558235687E-6</v>
      </c>
      <c r="BI228" s="5">
        <f t="shared" si="442"/>
        <v>1.7357102712240464E-6</v>
      </c>
      <c r="BJ228" s="8">
        <f t="shared" si="443"/>
        <v>0.45772956923759145</v>
      </c>
      <c r="BK228" s="8">
        <f t="shared" si="444"/>
        <v>0.29055078042533583</v>
      </c>
      <c r="BL228" s="8">
        <f t="shared" si="445"/>
        <v>0.23937324157315304</v>
      </c>
      <c r="BM228" s="8">
        <f t="shared" si="446"/>
        <v>0.3542577820926972</v>
      </c>
      <c r="BN228" s="8">
        <f t="shared" si="447"/>
        <v>0.64537377258485673</v>
      </c>
    </row>
    <row r="229" spans="1:66" x14ac:dyDescent="0.25">
      <c r="A229" t="s">
        <v>99</v>
      </c>
      <c r="B229" t="s">
        <v>416</v>
      </c>
      <c r="C229" t="s">
        <v>121</v>
      </c>
      <c r="D229" s="16"/>
      <c r="E229">
        <f>VLOOKUP(A229,home!$A$2:$E$405,3,FALSE)</f>
        <v>1.3478000000000001</v>
      </c>
      <c r="F229">
        <f>VLOOKUP(B229,home!$B$2:$E$405,3,FALSE)</f>
        <v>0.7641</v>
      </c>
      <c r="G229">
        <f>VLOOKUP(C229,away!$B$2:$E$405,4,FALSE)</f>
        <v>1.1291</v>
      </c>
      <c r="H229">
        <f>VLOOKUP(A229,away!$A$2:$E$405,3,FALSE)</f>
        <v>1.2736000000000001</v>
      </c>
      <c r="I229">
        <f>VLOOKUP(C229,away!$B$2:$E$405,3,FALSE)</f>
        <v>0.99</v>
      </c>
      <c r="J229">
        <f>VLOOKUP(B229,home!$B$2:$E$405,4,FALSE)</f>
        <v>0.69979999999999998</v>
      </c>
      <c r="K229" s="3">
        <f t="shared" si="392"/>
        <v>1.1628081288180001</v>
      </c>
      <c r="L229" s="3">
        <f t="shared" si="393"/>
        <v>0.88235262719999996</v>
      </c>
      <c r="M229" s="5">
        <f t="shared" si="394"/>
        <v>0.12935939300488625</v>
      </c>
      <c r="N229" s="5">
        <f t="shared" si="395"/>
        <v>0.15042015372504405</v>
      </c>
      <c r="O229" s="5">
        <f t="shared" si="396"/>
        <v>0.11414060027085866</v>
      </c>
      <c r="P229" s="5">
        <f t="shared" si="397"/>
        <v>0.13272361782312048</v>
      </c>
      <c r="Q229" s="5">
        <f t="shared" si="398"/>
        <v>8.7454888744767215E-2</v>
      </c>
      <c r="R229" s="5">
        <f t="shared" si="399"/>
        <v>5.0356129259588579E-2</v>
      </c>
      <c r="S229" s="5">
        <f t="shared" si="400"/>
        <v>3.4043833847056545E-2</v>
      </c>
      <c r="T229" s="5">
        <f t="shared" si="401"/>
        <v>7.716605084542906E-2</v>
      </c>
      <c r="U229" s="5">
        <f t="shared" si="402"/>
        <v>5.855451643885954E-2</v>
      </c>
      <c r="V229" s="5">
        <f t="shared" si="403"/>
        <v>3.8810228085338757E-3</v>
      </c>
      <c r="W229" s="5">
        <f t="shared" si="404"/>
        <v>3.3897751845763047E-2</v>
      </c>
      <c r="X229" s="5">
        <f t="shared" si="405"/>
        <v>2.9909770397282671E-2</v>
      </c>
      <c r="Y229" s="5">
        <f t="shared" si="406"/>
        <v>1.3195482244495575E-2</v>
      </c>
      <c r="Z229" s="5">
        <f t="shared" si="407"/>
        <v>1.481062098260693E-2</v>
      </c>
      <c r="AA229" s="5">
        <f t="shared" si="408"/>
        <v>1.7221910471417773E-2</v>
      </c>
      <c r="AB229" s="5">
        <f t="shared" si="409"/>
        <v>1.0012888744970213E-2</v>
      </c>
      <c r="AC229" s="5">
        <f t="shared" si="410"/>
        <v>2.4887223882497989E-4</v>
      </c>
      <c r="AD229" s="5">
        <f t="shared" si="411"/>
        <v>9.8541453487271599E-3</v>
      </c>
      <c r="AE229" s="5">
        <f t="shared" si="412"/>
        <v>8.6948310372600684E-3</v>
      </c>
      <c r="AF229" s="5">
        <f t="shared" si="413"/>
        <v>3.8359535043932607E-3</v>
      </c>
      <c r="AG229" s="5">
        <f t="shared" si="414"/>
        <v>1.1282212174728138E-3</v>
      </c>
      <c r="AH229" s="5">
        <f t="shared" si="415"/>
        <v>3.2670475836166662E-3</v>
      </c>
      <c r="AI229" s="5">
        <f t="shared" si="416"/>
        <v>3.7989494874646644E-3</v>
      </c>
      <c r="AJ229" s="5">
        <f t="shared" si="417"/>
        <v>2.2087246724964435E-3</v>
      </c>
      <c r="AK229" s="5">
        <f t="shared" si="418"/>
        <v>8.5610766783324665E-4</v>
      </c>
      <c r="AL229" s="5">
        <f t="shared" si="419"/>
        <v>1.0213784448213457E-5</v>
      </c>
      <c r="AM229" s="5">
        <f t="shared" si="420"/>
        <v>2.2916960628108049E-3</v>
      </c>
      <c r="AN229" s="5">
        <f t="shared" si="421"/>
        <v>2.0220840417650098E-3</v>
      </c>
      <c r="AO229" s="5">
        <f t="shared" si="422"/>
        <v>8.9209558333527524E-4</v>
      </c>
      <c r="AP229" s="5">
        <f t="shared" si="423"/>
        <v>2.6238096055646563E-4</v>
      </c>
      <c r="AQ229" s="5">
        <f t="shared" si="424"/>
        <v>5.7878132468564239E-5</v>
      </c>
      <c r="AR229" s="5">
        <f t="shared" si="425"/>
        <v>5.7653760371831559E-4</v>
      </c>
      <c r="AS229" s="5">
        <f t="shared" si="426"/>
        <v>6.7040261217290824E-4</v>
      </c>
      <c r="AT229" s="5">
        <f t="shared" si="427"/>
        <v>3.8977480350773947E-4</v>
      </c>
      <c r="AU229" s="5">
        <f t="shared" si="428"/>
        <v>1.5107776997574606E-4</v>
      </c>
      <c r="AV229" s="5">
        <f t="shared" si="429"/>
        <v>4.3918614752873378E-5</v>
      </c>
      <c r="AW229" s="5">
        <f t="shared" si="430"/>
        <v>2.910947881417318E-7</v>
      </c>
      <c r="AX229" s="5">
        <f t="shared" si="431"/>
        <v>4.4413380176943495E-4</v>
      </c>
      <c r="AY229" s="5">
        <f t="shared" si="432"/>
        <v>3.9188262681958487E-4</v>
      </c>
      <c r="AZ229" s="5">
        <f t="shared" si="433"/>
        <v>1.7288933266414893E-4</v>
      </c>
      <c r="BA229" s="5">
        <f t="shared" si="434"/>
        <v>5.0849785630355544E-5</v>
      </c>
      <c r="BB229" s="5">
        <f t="shared" si="435"/>
        <v>1.1216860485875251E-5</v>
      </c>
      <c r="BC229" s="5">
        <f t="shared" si="436"/>
        <v>1.97944526372958E-6</v>
      </c>
      <c r="BD229" s="5">
        <f t="shared" si="437"/>
        <v>8.4784911553407999E-5</v>
      </c>
      <c r="BE229" s="5">
        <f t="shared" si="438"/>
        <v>9.8588584355418002E-5</v>
      </c>
      <c r="BF229" s="5">
        <f t="shared" si="439"/>
        <v>5.7319803648569585E-5</v>
      </c>
      <c r="BG229" s="5">
        <f t="shared" si="440"/>
        <v>2.2217311208269459E-5</v>
      </c>
      <c r="BH229" s="5">
        <f t="shared" si="441"/>
        <v>6.4586175183637478E-6</v>
      </c>
      <c r="BI229" s="5">
        <f t="shared" si="442"/>
        <v>1.5020265902559404E-6</v>
      </c>
      <c r="BJ229" s="8">
        <f t="shared" si="443"/>
        <v>0.42215633554420412</v>
      </c>
      <c r="BK229" s="8">
        <f t="shared" si="444"/>
        <v>0.30065883613368993</v>
      </c>
      <c r="BL229" s="8">
        <f t="shared" si="445"/>
        <v>0.26251945725610765</v>
      </c>
      <c r="BM229" s="8">
        <f t="shared" si="446"/>
        <v>0.33529887555631199</v>
      </c>
      <c r="BN229" s="8">
        <f t="shared" si="447"/>
        <v>0.66445478282826531</v>
      </c>
    </row>
    <row r="230" spans="1:66" s="10" customFormat="1" x14ac:dyDescent="0.25">
      <c r="A230" t="s">
        <v>99</v>
      </c>
      <c r="B230" t="s">
        <v>119</v>
      </c>
      <c r="C230" t="s">
        <v>92</v>
      </c>
      <c r="D230" s="16"/>
      <c r="E230">
        <f>VLOOKUP(A230,home!$A$2:$E$405,3,FALSE)</f>
        <v>1.3478000000000001</v>
      </c>
      <c r="F230">
        <f>VLOOKUP(B230,home!$B$2:$E$405,3,FALSE)</f>
        <v>0.8387</v>
      </c>
      <c r="G230">
        <f>VLOOKUP(C230,away!$B$2:$E$405,4,FALSE)</f>
        <v>0.86829999999999996</v>
      </c>
      <c r="H230">
        <f>VLOOKUP(A230,away!$A$2:$E$405,3,FALSE)</f>
        <v>1.2736000000000001</v>
      </c>
      <c r="I230">
        <f>VLOOKUP(C230,away!$B$2:$E$405,3,FALSE)</f>
        <v>0.74099999999999999</v>
      </c>
      <c r="J230">
        <f>VLOOKUP(B230,home!$B$2:$E$405,4,FALSE)</f>
        <v>1.4338</v>
      </c>
      <c r="K230" s="3">
        <f t="shared" si="392"/>
        <v>0.98152619843799993</v>
      </c>
      <c r="L230" s="3">
        <f t="shared" si="393"/>
        <v>1.3531309708800001</v>
      </c>
      <c r="M230" s="5">
        <f t="shared" si="394"/>
        <v>9.6843677820066948E-2</v>
      </c>
      <c r="N230" s="5">
        <f t="shared" si="395"/>
        <v>9.5054606933484748E-2</v>
      </c>
      <c r="O230" s="5">
        <f t="shared" si="396"/>
        <v>0.13104217979225713</v>
      </c>
      <c r="P230" s="5">
        <f t="shared" si="397"/>
        <v>0.12862133256652303</v>
      </c>
      <c r="Q230" s="5">
        <f t="shared" si="398"/>
        <v>4.6649293493720816E-2</v>
      </c>
      <c r="R230" s="5">
        <f t="shared" si="399"/>
        <v>8.8658615984264208E-2</v>
      </c>
      <c r="S230" s="5">
        <f t="shared" si="400"/>
        <v>4.2706575079494123E-2</v>
      </c>
      <c r="T230" s="5">
        <f t="shared" si="401"/>
        <v>6.3122603796024523E-2</v>
      </c>
      <c r="U230" s="5">
        <f t="shared" si="402"/>
        <v>8.7020754305809342E-2</v>
      </c>
      <c r="V230" s="5">
        <f t="shared" si="403"/>
        <v>6.3022258823276093E-3</v>
      </c>
      <c r="W230" s="5">
        <f t="shared" si="404"/>
        <v>1.5262501234236774E-2</v>
      </c>
      <c r="X230" s="5">
        <f t="shared" si="405"/>
        <v>2.0652163113140005E-2</v>
      </c>
      <c r="Y230" s="5">
        <f t="shared" si="406"/>
        <v>1.3972540762027632E-2</v>
      </c>
      <c r="Z230" s="5">
        <f t="shared" si="407"/>
        <v>3.9988906374554843E-2</v>
      </c>
      <c r="AA230" s="5">
        <f t="shared" si="408"/>
        <v>3.9250159253509921E-2</v>
      </c>
      <c r="AB230" s="5">
        <f t="shared" si="409"/>
        <v>1.9262529800091834E-2</v>
      </c>
      <c r="AC230" s="5">
        <f t="shared" si="410"/>
        <v>5.2313733157824394E-4</v>
      </c>
      <c r="AD230" s="5">
        <f t="shared" si="411"/>
        <v>3.7451362037739249E-3</v>
      </c>
      <c r="AE230" s="5">
        <f t="shared" si="412"/>
        <v>5.0676597874904491E-3</v>
      </c>
      <c r="AF230" s="5">
        <f t="shared" si="413"/>
        <v>3.4286037041682434E-3</v>
      </c>
      <c r="AG230" s="5">
        <f t="shared" si="414"/>
        <v>1.5464499529946468E-3</v>
      </c>
      <c r="AH230" s="5">
        <f t="shared" si="415"/>
        <v>1.3527556926757698E-2</v>
      </c>
      <c r="AI230" s="5">
        <f t="shared" si="416"/>
        <v>1.3277651524474117E-2</v>
      </c>
      <c r="AJ230" s="5">
        <f t="shared" si="417"/>
        <v>6.5161814125007959E-3</v>
      </c>
      <c r="AK230" s="5">
        <f t="shared" si="418"/>
        <v>2.1319342567147547E-3</v>
      </c>
      <c r="AL230" s="5">
        <f t="shared" si="419"/>
        <v>2.7791848561516079E-5</v>
      </c>
      <c r="AM230" s="5">
        <f t="shared" si="420"/>
        <v>7.3518986014454893E-4</v>
      </c>
      <c r="AN230" s="5">
        <f t="shared" si="421"/>
        <v>9.9480816923852512E-4</v>
      </c>
      <c r="AO230" s="5">
        <f t="shared" si="422"/>
        <v>6.7305287194054043E-4</v>
      </c>
      <c r="AP230" s="5">
        <f t="shared" si="423"/>
        <v>3.0357622868749202E-4</v>
      </c>
      <c r="AQ230" s="5">
        <f t="shared" si="424"/>
        <v>1.026945992649987E-4</v>
      </c>
      <c r="AR230" s="5">
        <f t="shared" si="425"/>
        <v>3.6609112475876277E-3</v>
      </c>
      <c r="AS230" s="5">
        <f t="shared" si="426"/>
        <v>3.5932802996635994E-3</v>
      </c>
      <c r="AT230" s="5">
        <f t="shared" si="427"/>
        <v>1.7634493762254848E-3</v>
      </c>
      <c r="AU230" s="5">
        <f t="shared" si="428"/>
        <v>5.7695725412815419E-4</v>
      </c>
      <c r="AV230" s="5">
        <f t="shared" si="429"/>
        <v>1.4157466507640855E-4</v>
      </c>
      <c r="AW230" s="5">
        <f t="shared" si="430"/>
        <v>1.0253134733708454E-6</v>
      </c>
      <c r="AX230" s="5">
        <f t="shared" si="431"/>
        <v>1.2026801809297395E-4</v>
      </c>
      <c r="AY230" s="5">
        <f t="shared" si="432"/>
        <v>1.6273838008795926E-4</v>
      </c>
      <c r="AZ230" s="5">
        <f t="shared" si="433"/>
        <v>1.101031711239294E-4</v>
      </c>
      <c r="BA230" s="5">
        <f t="shared" si="434"/>
        <v>4.9661336946629802E-5</v>
      </c>
      <c r="BB230" s="5">
        <f t="shared" si="435"/>
        <v>1.6799573269447991E-5</v>
      </c>
      <c r="BC230" s="5">
        <f t="shared" si="436"/>
        <v>4.5464045776915772E-6</v>
      </c>
      <c r="BD230" s="5">
        <f t="shared" si="437"/>
        <v>8.2561539845895878E-4</v>
      </c>
      <c r="BE230" s="5">
        <f t="shared" si="438"/>
        <v>8.1036314342129636E-4</v>
      </c>
      <c r="BF230" s="5">
        <f t="shared" si="439"/>
        <v>3.9769632775828629E-4</v>
      </c>
      <c r="BG230" s="5">
        <f t="shared" si="440"/>
        <v>1.3011645490578123E-4</v>
      </c>
      <c r="BH230" s="5">
        <f t="shared" si="441"/>
        <v>3.1928177334475212E-5</v>
      </c>
      <c r="BI230" s="5">
        <f t="shared" si="442"/>
        <v>6.2676685044323572E-6</v>
      </c>
      <c r="BJ230" s="8">
        <f t="shared" si="443"/>
        <v>0.27177499759443641</v>
      </c>
      <c r="BK230" s="8">
        <f t="shared" si="444"/>
        <v>0.27518747890863937</v>
      </c>
      <c r="BL230" s="8">
        <f t="shared" si="445"/>
        <v>0.41262572326944441</v>
      </c>
      <c r="BM230" s="8">
        <f t="shared" si="446"/>
        <v>0.41254568649014361</v>
      </c>
      <c r="BN230" s="8">
        <f t="shared" si="447"/>
        <v>0.5868697065903169</v>
      </c>
    </row>
    <row r="231" spans="1:66" x14ac:dyDescent="0.25">
      <c r="A231" t="s">
        <v>122</v>
      </c>
      <c r="B231" t="s">
        <v>123</v>
      </c>
      <c r="C231" t="s">
        <v>389</v>
      </c>
      <c r="D231" s="16"/>
      <c r="E231">
        <f>VLOOKUP(A231,home!$A$2:$E$405,3,FALSE)</f>
        <v>1.2608999999999999</v>
      </c>
      <c r="F231">
        <f>VLOOKUP(B231,home!$B$2:$E$405,3,FALSE)</f>
        <v>1.1033999999999999</v>
      </c>
      <c r="G231">
        <f>VLOOKUP(C231,away!$B$2:$E$405,4,FALSE)</f>
        <v>0.79330000000000001</v>
      </c>
      <c r="H231">
        <f>VLOOKUP(A231,away!$A$2:$E$405,3,FALSE)</f>
        <v>1.0995999999999999</v>
      </c>
      <c r="I231">
        <f>VLOOKUP(C231,away!$B$2:$E$405,3,FALSE)</f>
        <v>1.1268</v>
      </c>
      <c r="J231">
        <f>VLOOKUP(B231,home!$B$2:$E$405,4,FALSE)</f>
        <v>1.2653000000000001</v>
      </c>
      <c r="K231" s="3">
        <f t="shared" si="392"/>
        <v>1.1037000916979998</v>
      </c>
      <c r="L231" s="3">
        <f t="shared" si="393"/>
        <v>1.5677437479840002</v>
      </c>
      <c r="M231" s="5">
        <f t="shared" si="394"/>
        <v>6.9152308347772404E-2</v>
      </c>
      <c r="N231" s="5">
        <f t="shared" si="395"/>
        <v>7.6323409064564765E-2</v>
      </c>
      <c r="O231" s="5">
        <f t="shared" si="396"/>
        <v>0.10841309907088197</v>
      </c>
      <c r="P231" s="5">
        <f t="shared" si="397"/>
        <v>0.11965554738579676</v>
      </c>
      <c r="Q231" s="5">
        <f t="shared" si="398"/>
        <v>4.2119076791632043E-2</v>
      </c>
      <c r="R231" s="5">
        <f t="shared" si="399"/>
        <v>8.4981979133972624E-2</v>
      </c>
      <c r="S231" s="5">
        <f t="shared" si="400"/>
        <v>5.1760564333554401E-2</v>
      </c>
      <c r="T231" s="5">
        <f t="shared" si="401"/>
        <v>6.603191931093913E-2</v>
      </c>
      <c r="U231" s="5">
        <f t="shared" si="402"/>
        <v>9.3794618162843083E-2</v>
      </c>
      <c r="V231" s="5">
        <f t="shared" si="403"/>
        <v>9.9513648548745035E-3</v>
      </c>
      <c r="W231" s="5">
        <f t="shared" si="404"/>
        <v>1.549560963905313E-2</v>
      </c>
      <c r="X231" s="5">
        <f t="shared" si="405"/>
        <v>2.4293145132826151E-2</v>
      </c>
      <c r="Y231" s="5">
        <f t="shared" si="406"/>
        <v>1.9042713200428076E-2</v>
      </c>
      <c r="Z231" s="5">
        <f t="shared" si="407"/>
        <v>4.4409988826197455E-2</v>
      </c>
      <c r="AA231" s="5">
        <f t="shared" si="408"/>
        <v>4.9015308739781278E-2</v>
      </c>
      <c r="AB231" s="5">
        <f t="shared" si="409"/>
        <v>2.7049100375351187E-2</v>
      </c>
      <c r="AC231" s="5">
        <f t="shared" si="410"/>
        <v>1.0761896795236788E-3</v>
      </c>
      <c r="AD231" s="5">
        <f t="shared" si="411"/>
        <v>4.2756264448848367E-3</v>
      </c>
      <c r="AE231" s="5">
        <f t="shared" si="412"/>
        <v>6.7030866276832591E-3</v>
      </c>
      <c r="AF231" s="5">
        <f t="shared" si="413"/>
        <v>5.2543610763727934E-3</v>
      </c>
      <c r="AG231" s="5">
        <f t="shared" si="414"/>
        <v>2.7458305757113101E-3</v>
      </c>
      <c r="AH231" s="5">
        <f t="shared" si="415"/>
        <v>1.7405870582577594E-2</v>
      </c>
      <c r="AI231" s="5">
        <f t="shared" si="416"/>
        <v>1.9210860958074408E-2</v>
      </c>
      <c r="AJ231" s="5">
        <f t="shared" si="417"/>
        <v>1.0601514500512126E-2</v>
      </c>
      <c r="AK231" s="5">
        <f t="shared" si="418"/>
        <v>3.9002975087843034E-3</v>
      </c>
      <c r="AL231" s="5">
        <f t="shared" si="419"/>
        <v>7.4486054491049522E-5</v>
      </c>
      <c r="AM231" s="5">
        <f t="shared" si="420"/>
        <v>9.4380185985715745E-4</v>
      </c>
      <c r="AN231" s="5">
        <f t="shared" si="421"/>
        <v>1.4796394651267299E-3</v>
      </c>
      <c r="AO231" s="5">
        <f t="shared" si="422"/>
        <v>1.1598477603614106E-3</v>
      </c>
      <c r="AP231" s="5">
        <f t="shared" si="423"/>
        <v>6.0611469163994892E-4</v>
      </c>
      <c r="AQ231" s="5">
        <f t="shared" si="424"/>
        <v>2.3755812959494506E-4</v>
      </c>
      <c r="AR231" s="5">
        <f t="shared" si="425"/>
        <v>5.4575889568109241E-3</v>
      </c>
      <c r="AS231" s="5">
        <f t="shared" si="426"/>
        <v>6.023541432082208E-3</v>
      </c>
      <c r="AT231" s="5">
        <f t="shared" si="427"/>
        <v>3.3240916154679175E-3</v>
      </c>
      <c r="AU231" s="5">
        <f t="shared" si="428"/>
        <v>1.2229334069348312E-3</v>
      </c>
      <c r="AV231" s="5">
        <f t="shared" si="429"/>
        <v>3.3743792834363011E-4</v>
      </c>
      <c r="AW231" s="5">
        <f t="shared" si="430"/>
        <v>3.5801285900972097E-6</v>
      </c>
      <c r="AX231" s="5">
        <f t="shared" si="431"/>
        <v>1.7361236654484774E-4</v>
      </c>
      <c r="AY231" s="5">
        <f t="shared" si="432"/>
        <v>2.7217970222339157E-4</v>
      </c>
      <c r="AZ231" s="5">
        <f t="shared" si="433"/>
        <v>2.1335401324443457E-4</v>
      </c>
      <c r="BA231" s="5">
        <f t="shared" si="434"/>
        <v>1.114948067904193E-4</v>
      </c>
      <c r="BB231" s="5">
        <f t="shared" si="435"/>
        <v>4.3698821569590992E-5</v>
      </c>
      <c r="BC231" s="5">
        <f t="shared" si="436"/>
        <v>1.3701710861998914E-5</v>
      </c>
      <c r="BD231" s="5">
        <f t="shared" si="437"/>
        <v>1.4260168276844746E-3</v>
      </c>
      <c r="BE231" s="5">
        <f t="shared" si="438"/>
        <v>1.5738949034782453E-3</v>
      </c>
      <c r="BF231" s="5">
        <f t="shared" si="439"/>
        <v>8.6855397464597698E-4</v>
      </c>
      <c r="BG231" s="5">
        <f t="shared" si="440"/>
        <v>3.1954103382047573E-4</v>
      </c>
      <c r="BH231" s="5">
        <f t="shared" si="441"/>
        <v>8.816936708223317E-5</v>
      </c>
      <c r="BI231" s="5">
        <f t="shared" si="442"/>
        <v>1.9462507706723072E-5</v>
      </c>
      <c r="BJ231" s="8">
        <f t="shared" si="443"/>
        <v>0.26753978119191041</v>
      </c>
      <c r="BK231" s="8">
        <f t="shared" si="444"/>
        <v>0.25194264035823621</v>
      </c>
      <c r="BL231" s="8">
        <f t="shared" si="445"/>
        <v>0.43503388098683615</v>
      </c>
      <c r="BM231" s="8">
        <f t="shared" si="446"/>
        <v>0.49801227199492631</v>
      </c>
      <c r="BN231" s="8">
        <f t="shared" si="447"/>
        <v>0.50064541979462063</v>
      </c>
    </row>
    <row r="232" spans="1:66" x14ac:dyDescent="0.25">
      <c r="A232" t="s">
        <v>122</v>
      </c>
      <c r="B232" t="s">
        <v>127</v>
      </c>
      <c r="C232" t="s">
        <v>144</v>
      </c>
      <c r="D232" s="16"/>
      <c r="E232">
        <f>VLOOKUP(A232,home!$A$2:$E$405,3,FALSE)</f>
        <v>1.2608999999999999</v>
      </c>
      <c r="F232">
        <f>VLOOKUP(B232,home!$B$2:$E$405,3,FALSE)</f>
        <v>0.75860000000000005</v>
      </c>
      <c r="G232">
        <f>VLOOKUP(C232,away!$B$2:$E$405,4,FALSE)</f>
        <v>1.3448</v>
      </c>
      <c r="H232">
        <f>VLOOKUP(A232,away!$A$2:$E$405,3,FALSE)</f>
        <v>1.0995999999999999</v>
      </c>
      <c r="I232">
        <f>VLOOKUP(C232,away!$B$2:$E$405,3,FALSE)</f>
        <v>1.6211</v>
      </c>
      <c r="J232">
        <f>VLOOKUP(B232,home!$B$2:$E$405,4,FALSE)</f>
        <v>0.75129999999999997</v>
      </c>
      <c r="K232" s="3">
        <f t="shared" si="392"/>
        <v>1.286326401552</v>
      </c>
      <c r="L232" s="3">
        <f t="shared" si="393"/>
        <v>1.3392385000279998</v>
      </c>
      <c r="M232" s="5">
        <f t="shared" si="394"/>
        <v>7.2398847257134788E-2</v>
      </c>
      <c r="N232" s="5">
        <f t="shared" si="395"/>
        <v>9.3128548668783076E-2</v>
      </c>
      <c r="O232" s="5">
        <f t="shared" si="396"/>
        <v>9.6959323604401459E-2</v>
      </c>
      <c r="P232" s="5">
        <f t="shared" si="397"/>
        <v>0.12472133782896562</v>
      </c>
      <c r="Q232" s="5">
        <f t="shared" si="398"/>
        <v>5.9896855445438026E-2</v>
      </c>
      <c r="R232" s="5">
        <f t="shared" si="399"/>
        <v>6.4925829553844044E-2</v>
      </c>
      <c r="S232" s="5">
        <f t="shared" si="400"/>
        <v>5.3714294837456884E-2</v>
      </c>
      <c r="T232" s="5">
        <f t="shared" si="401"/>
        <v>8.0216174843142349E-2</v>
      </c>
      <c r="U232" s="5">
        <f t="shared" si="402"/>
        <v>8.3515808697774696E-2</v>
      </c>
      <c r="V232" s="5">
        <f t="shared" si="403"/>
        <v>1.0281499969304367E-2</v>
      </c>
      <c r="W232" s="5">
        <f t="shared" si="404"/>
        <v>2.5682302176470218E-2</v>
      </c>
      <c r="X232" s="5">
        <f t="shared" si="405"/>
        <v>3.4394727844081804E-2</v>
      </c>
      <c r="Y232" s="5">
        <f t="shared" si="406"/>
        <v>2.3031371863389705E-2</v>
      </c>
      <c r="Z232" s="5">
        <f t="shared" si="407"/>
        <v>2.8983723528254554E-2</v>
      </c>
      <c r="AA232" s="5">
        <f t="shared" si="408"/>
        <v>3.7282528789677714E-2</v>
      </c>
      <c r="AB232" s="5">
        <f t="shared" si="409"/>
        <v>2.3978750549392493E-2</v>
      </c>
      <c r="AC232" s="5">
        <f t="shared" si="410"/>
        <v>1.1069948621779836E-3</v>
      </c>
      <c r="AD232" s="5">
        <f t="shared" si="411"/>
        <v>8.2589558355575052E-3</v>
      </c>
      <c r="AE232" s="5">
        <f t="shared" si="412"/>
        <v>1.1060711625009529E-2</v>
      </c>
      <c r="AF232" s="5">
        <f t="shared" si="413"/>
        <v>7.4064654229600126E-3</v>
      </c>
      <c r="AG232" s="5">
        <f t="shared" si="414"/>
        <v>3.3063412145180704E-3</v>
      </c>
      <c r="AH232" s="5">
        <f t="shared" si="415"/>
        <v>9.7040296058014657E-3</v>
      </c>
      <c r="AI232" s="5">
        <f t="shared" si="416"/>
        <v>1.2482549483384672E-2</v>
      </c>
      <c r="AJ232" s="5">
        <f t="shared" si="417"/>
        <v>8.0283164795784921E-3</v>
      </c>
      <c r="AK232" s="5">
        <f t="shared" si="418"/>
        <v>3.4423451492322757E-3</v>
      </c>
      <c r="AL232" s="5">
        <f t="shared" si="419"/>
        <v>7.6280706343441549E-5</v>
      </c>
      <c r="AM232" s="5">
        <f t="shared" si="420"/>
        <v>2.1247425881059149E-3</v>
      </c>
      <c r="AN232" s="5">
        <f t="shared" si="421"/>
        <v>2.8455370766405754E-3</v>
      </c>
      <c r="AO232" s="5">
        <f t="shared" si="422"/>
        <v>1.9054264031470923E-3</v>
      </c>
      <c r="AP232" s="5">
        <f t="shared" si="423"/>
        <v>8.5060679935481949E-4</v>
      </c>
      <c r="AQ232" s="5">
        <f t="shared" si="424"/>
        <v>2.847913435203915E-4</v>
      </c>
      <c r="AR232" s="5">
        <f t="shared" si="425"/>
        <v>2.5992020107001705E-3</v>
      </c>
      <c r="AS232" s="5">
        <f t="shared" si="426"/>
        <v>3.3434221693306727E-3</v>
      </c>
      <c r="AT232" s="5">
        <f t="shared" si="427"/>
        <v>2.1503661039721533E-3</v>
      </c>
      <c r="AU232" s="5">
        <f t="shared" si="428"/>
        <v>9.2202423084729833E-4</v>
      </c>
      <c r="AV232" s="5">
        <f t="shared" si="429"/>
        <v>2.9650602775238891E-4</v>
      </c>
      <c r="AW232" s="5">
        <f t="shared" si="430"/>
        <v>3.6502391137307871E-6</v>
      </c>
      <c r="AX232" s="5">
        <f t="shared" si="431"/>
        <v>4.5551874793042796E-4</v>
      </c>
      <c r="AY232" s="5">
        <f t="shared" si="432"/>
        <v>6.1004824471297891E-4</v>
      </c>
      <c r="AZ232" s="5">
        <f t="shared" si="433"/>
        <v>4.085000480970621E-4</v>
      </c>
      <c r="BA232" s="5">
        <f t="shared" si="434"/>
        <v>1.8235966389162504E-4</v>
      </c>
      <c r="BB232" s="5">
        <f t="shared" si="435"/>
        <v>6.105577068395752E-5</v>
      </c>
      <c r="BC232" s="5">
        <f t="shared" si="436"/>
        <v>1.6353647749767348E-5</v>
      </c>
      <c r="BD232" s="5">
        <f t="shared" si="437"/>
        <v>5.8015856701331011E-4</v>
      </c>
      <c r="BE232" s="5">
        <f t="shared" si="438"/>
        <v>7.4627328183579601E-4</v>
      </c>
      <c r="BF232" s="5">
        <f t="shared" si="439"/>
        <v>4.7997551259912059E-4</v>
      </c>
      <c r="BG232" s="5">
        <f t="shared" si="440"/>
        <v>2.0580172465156789E-4</v>
      </c>
      <c r="BH232" s="5">
        <f t="shared" si="441"/>
        <v>6.6182047976061692E-5</v>
      </c>
      <c r="BI232" s="5">
        <f t="shared" si="442"/>
        <v>1.7026343124077849E-5</v>
      </c>
      <c r="BJ232" s="8">
        <f t="shared" si="443"/>
        <v>0.35612739527318504</v>
      </c>
      <c r="BK232" s="8">
        <f t="shared" si="444"/>
        <v>0.26290930370609611</v>
      </c>
      <c r="BL232" s="8">
        <f t="shared" si="445"/>
        <v>0.35172641993288983</v>
      </c>
      <c r="BM232" s="8">
        <f t="shared" si="446"/>
        <v>0.4871097020762592</v>
      </c>
      <c r="BN232" s="8">
        <f t="shared" si="447"/>
        <v>0.51203074235856705</v>
      </c>
    </row>
    <row r="233" spans="1:66" x14ac:dyDescent="0.25">
      <c r="A233" t="s">
        <v>122</v>
      </c>
      <c r="B233" t="s">
        <v>104</v>
      </c>
      <c r="C233" t="s">
        <v>141</v>
      </c>
      <c r="D233" s="16"/>
      <c r="E233">
        <f>VLOOKUP(A233,home!$A$2:$E$405,3,FALSE)</f>
        <v>1.2608999999999999</v>
      </c>
      <c r="F233">
        <f>VLOOKUP(B233,home!$B$2:$E$405,3,FALSE)</f>
        <v>0.7419</v>
      </c>
      <c r="G233">
        <f>VLOOKUP(C233,away!$B$2:$E$405,4,FALSE)</f>
        <v>0.72409999999999997</v>
      </c>
      <c r="H233">
        <f>VLOOKUP(A233,away!$A$2:$E$405,3,FALSE)</f>
        <v>1.0995999999999999</v>
      </c>
      <c r="I233">
        <f>VLOOKUP(C233,away!$B$2:$E$405,3,FALSE)</f>
        <v>0.59309999999999996</v>
      </c>
      <c r="J233">
        <f>VLOOKUP(B233,home!$B$2:$E$405,4,FALSE)</f>
        <v>1.0924</v>
      </c>
      <c r="K233" s="3">
        <f t="shared" si="392"/>
        <v>0.67736782421099984</v>
      </c>
      <c r="L233" s="3">
        <f t="shared" si="393"/>
        <v>0.71243352302399987</v>
      </c>
      <c r="M233" s="5">
        <f t="shared" si="394"/>
        <v>0.24912478904457158</v>
      </c>
      <c r="N233" s="5">
        <f t="shared" si="395"/>
        <v>0.16874911631214573</v>
      </c>
      <c r="O233" s="5">
        <f t="shared" si="396"/>
        <v>0.1774848511316349</v>
      </c>
      <c r="P233" s="5">
        <f t="shared" si="397"/>
        <v>0.12022252744144871</v>
      </c>
      <c r="Q233" s="5">
        <f t="shared" si="398"/>
        <v>5.7152610876943545E-2</v>
      </c>
      <c r="R233" s="5">
        <f t="shared" si="399"/>
        <v>6.3223078887550382E-2</v>
      </c>
      <c r="S233" s="5">
        <f t="shared" si="400"/>
        <v>1.4504233159454861E-2</v>
      </c>
      <c r="T233" s="5">
        <f t="shared" si="401"/>
        <v>4.0717435917080665E-2</v>
      </c>
      <c r="U233" s="5">
        <f t="shared" si="402"/>
        <v>4.2825279385980394E-2</v>
      </c>
      <c r="V233" s="5">
        <f t="shared" si="403"/>
        <v>7.7771624936206249E-4</v>
      </c>
      <c r="W233" s="5">
        <f t="shared" si="404"/>
        <v>1.2904446559231059E-2</v>
      </c>
      <c r="X233" s="5">
        <f t="shared" si="405"/>
        <v>9.1935603248679155E-3</v>
      </c>
      <c r="Y233" s="5">
        <f t="shared" si="406"/>
        <v>3.2749002856896584E-3</v>
      </c>
      <c r="Z233" s="5">
        <f t="shared" si="407"/>
        <v>1.5014080276093933E-2</v>
      </c>
      <c r="AA233" s="5">
        <f t="shared" si="408"/>
        <v>1.0170054889147033E-2</v>
      </c>
      <c r="AB233" s="5">
        <f t="shared" si="409"/>
        <v>3.4444339761839833E-3</v>
      </c>
      <c r="AC233" s="5">
        <f t="shared" si="410"/>
        <v>2.3456872128515622E-5</v>
      </c>
      <c r="AD233" s="5">
        <f t="shared" si="411"/>
        <v>2.1852642221183664E-3</v>
      </c>
      <c r="AE233" s="5">
        <f t="shared" si="412"/>
        <v>1.5568554885020882E-3</v>
      </c>
      <c r="AF233" s="5">
        <f t="shared" si="413"/>
        <v>5.545780202563964E-4</v>
      </c>
      <c r="AG233" s="5">
        <f t="shared" si="414"/>
        <v>1.3169999092097992E-4</v>
      </c>
      <c r="AH233" s="5">
        <f t="shared" si="415"/>
        <v>2.6741335265156865E-3</v>
      </c>
      <c r="AI233" s="5">
        <f t="shared" si="416"/>
        <v>1.8113720085056182E-3</v>
      </c>
      <c r="AJ233" s="5">
        <f t="shared" si="417"/>
        <v>6.1348255811907964E-4</v>
      </c>
      <c r="AK233" s="5">
        <f t="shared" si="418"/>
        <v>1.3851778186150639E-4</v>
      </c>
      <c r="AL233" s="5">
        <f t="shared" si="419"/>
        <v>4.5279226751802427E-7</v>
      </c>
      <c r="AM233" s="5">
        <f t="shared" si="420"/>
        <v>2.9604553429249218E-4</v>
      </c>
      <c r="AN233" s="5">
        <f t="shared" si="421"/>
        <v>2.1091276297152258E-4</v>
      </c>
      <c r="AO233" s="5">
        <f t="shared" si="422"/>
        <v>7.5130661387263811E-5</v>
      </c>
      <c r="AP233" s="5">
        <f t="shared" si="423"/>
        <v>1.7841867259750523E-5</v>
      </c>
      <c r="AQ233" s="5">
        <f t="shared" si="424"/>
        <v>3.1777860872976549E-6</v>
      </c>
      <c r="AR233" s="5">
        <f t="shared" si="425"/>
        <v>3.8102847386643285E-4</v>
      </c>
      <c r="AS233" s="5">
        <f t="shared" si="426"/>
        <v>2.5809642830534337E-4</v>
      </c>
      <c r="AT233" s="5">
        <f t="shared" si="427"/>
        <v>8.7413108038910376E-5</v>
      </c>
      <c r="AU233" s="5">
        <f t="shared" si="428"/>
        <v>1.9736942266612591E-5</v>
      </c>
      <c r="AV233" s="5">
        <f t="shared" si="429"/>
        <v>3.3422924099283727E-6</v>
      </c>
      <c r="AW233" s="5">
        <f t="shared" si="430"/>
        <v>6.0696746281396707E-9</v>
      </c>
      <c r="AX233" s="5">
        <f t="shared" si="431"/>
        <v>3.3421953238514718E-5</v>
      </c>
      <c r="AY233" s="5">
        <f t="shared" si="432"/>
        <v>2.3810919892058421E-5</v>
      </c>
      <c r="AZ233" s="5">
        <f t="shared" si="433"/>
        <v>8.4818487725707081E-6</v>
      </c>
      <c r="BA233" s="5">
        <f t="shared" si="434"/>
        <v>2.0142511342664468E-6</v>
      </c>
      <c r="BB233" s="5">
        <f t="shared" si="435"/>
        <v>3.5875500796013298E-7</v>
      </c>
      <c r="BC233" s="5">
        <f t="shared" si="436"/>
        <v>5.1117818844708156E-8</v>
      </c>
      <c r="BD233" s="5">
        <f t="shared" si="437"/>
        <v>4.5242909668186777E-5</v>
      </c>
      <c r="BE233" s="5">
        <f t="shared" si="438"/>
        <v>3.064609128291448E-5</v>
      </c>
      <c r="BF233" s="5">
        <f t="shared" si="439"/>
        <v>1.0379338086439736E-5</v>
      </c>
      <c r="BG233" s="5">
        <f t="shared" si="440"/>
        <v>2.3435432187873484E-6</v>
      </c>
      <c r="BH233" s="5">
        <f t="shared" si="441"/>
        <v>3.9686019276360738E-7</v>
      </c>
      <c r="BI233" s="5">
        <f t="shared" si="442"/>
        <v>5.3764065057648548E-8</v>
      </c>
      <c r="BJ233" s="8">
        <f t="shared" si="443"/>
        <v>0.29709171545561891</v>
      </c>
      <c r="BK233" s="8">
        <f t="shared" si="444"/>
        <v>0.38467698647912529</v>
      </c>
      <c r="BL233" s="8">
        <f t="shared" si="445"/>
        <v>0.30322388389689992</v>
      </c>
      <c r="BM233" s="8">
        <f t="shared" si="446"/>
        <v>0.16402588756322589</v>
      </c>
      <c r="BN233" s="8">
        <f t="shared" si="447"/>
        <v>0.83595697369429489</v>
      </c>
    </row>
    <row r="234" spans="1:66" x14ac:dyDescent="0.25">
      <c r="A234" t="s">
        <v>122</v>
      </c>
      <c r="B234" t="s">
        <v>129</v>
      </c>
      <c r="C234" t="s">
        <v>112</v>
      </c>
      <c r="D234" s="16"/>
      <c r="E234">
        <f>VLOOKUP(A234,home!$A$2:$E$405,3,FALSE)</f>
        <v>1.2608999999999999</v>
      </c>
      <c r="F234">
        <f>VLOOKUP(B234,home!$B$2:$E$405,3,FALSE)</f>
        <v>1.1033999999999999</v>
      </c>
      <c r="G234">
        <f>VLOOKUP(C234,away!$B$2:$E$405,4,FALSE)</f>
        <v>1.3226</v>
      </c>
      <c r="H234">
        <f>VLOOKUP(A234,away!$A$2:$E$405,3,FALSE)</f>
        <v>1.0995999999999999</v>
      </c>
      <c r="I234">
        <f>VLOOKUP(C234,away!$B$2:$E$405,3,FALSE)</f>
        <v>0.71689999999999998</v>
      </c>
      <c r="J234">
        <f>VLOOKUP(B234,home!$B$2:$E$405,4,FALSE)</f>
        <v>1.028</v>
      </c>
      <c r="K234" s="3">
        <f t="shared" si="392"/>
        <v>1.8401030395559996</v>
      </c>
      <c r="L234" s="3">
        <f t="shared" si="393"/>
        <v>0.81037573072000002</v>
      </c>
      <c r="M234" s="5">
        <f t="shared" si="394"/>
        <v>7.0617395455730869E-2</v>
      </c>
      <c r="N234" s="5">
        <f t="shared" si="395"/>
        <v>0.12994328402361843</v>
      </c>
      <c r="O234" s="5">
        <f t="shared" si="396"/>
        <v>5.7226623443981113E-2</v>
      </c>
      <c r="P234" s="5">
        <f t="shared" si="397"/>
        <v>0.1053028837427963</v>
      </c>
      <c r="Q234" s="5">
        <f t="shared" si="398"/>
        <v>0.11955451595087445</v>
      </c>
      <c r="R234" s="5">
        <f t="shared" si="399"/>
        <v>2.3187533395027236E-2</v>
      </c>
      <c r="S234" s="5">
        <f t="shared" si="400"/>
        <v>3.9256252843183063E-2</v>
      </c>
      <c r="T234" s="5">
        <f t="shared" si="401"/>
        <v>9.6884078224565767E-2</v>
      </c>
      <c r="U234" s="5">
        <f t="shared" si="402"/>
        <v>4.2667450679995875E-2</v>
      </c>
      <c r="V234" s="5">
        <f t="shared" si="403"/>
        <v>6.5042151955241453E-3</v>
      </c>
      <c r="W234" s="5">
        <f t="shared" si="404"/>
        <v>7.3330876064616746E-2</v>
      </c>
      <c r="X234" s="5">
        <f t="shared" si="405"/>
        <v>5.9425562275201557E-2</v>
      </c>
      <c r="Y234" s="5">
        <f t="shared" si="406"/>
        <v>2.4078516726106662E-2</v>
      </c>
      <c r="Z234" s="5">
        <f t="shared" si="407"/>
        <v>6.263538106196535E-3</v>
      </c>
      <c r="AA234" s="5">
        <f t="shared" si="408"/>
        <v>1.1525555507587076E-2</v>
      </c>
      <c r="AB234" s="5">
        <f t="shared" si="409"/>
        <v>1.0604104861041188E-2</v>
      </c>
      <c r="AC234" s="5">
        <f t="shared" si="410"/>
        <v>6.0618263049096296E-4</v>
      </c>
      <c r="AD234" s="5">
        <f t="shared" si="411"/>
        <v>3.3734091984951413E-2</v>
      </c>
      <c r="AE234" s="5">
        <f t="shared" si="412"/>
        <v>2.7337289442480695E-2</v>
      </c>
      <c r="AF234" s="5">
        <f t="shared" si="413"/>
        <v>1.1076737953927216E-2</v>
      </c>
      <c r="AG234" s="5">
        <f t="shared" si="414"/>
        <v>2.9921065378025764E-3</v>
      </c>
      <c r="AH234" s="5">
        <f t="shared" si="415"/>
        <v>1.2689548174253953E-3</v>
      </c>
      <c r="AI234" s="5">
        <f t="shared" si="416"/>
        <v>2.3350076166036987E-3</v>
      </c>
      <c r="AJ234" s="5">
        <f t="shared" si="417"/>
        <v>2.1483273063494387E-3</v>
      </c>
      <c r="AK234" s="5">
        <f t="shared" si="418"/>
        <v>1.3177145354582515E-3</v>
      </c>
      <c r="AL234" s="5">
        <f t="shared" si="419"/>
        <v>3.6156971609358342E-5</v>
      </c>
      <c r="AM234" s="5">
        <f t="shared" si="420"/>
        <v>1.2414841039634153E-2</v>
      </c>
      <c r="AN234" s="5">
        <f t="shared" si="421"/>
        <v>1.006068587926617E-2</v>
      </c>
      <c r="AO234" s="5">
        <f t="shared" si="422"/>
        <v>4.0764678354773543E-3</v>
      </c>
      <c r="AP234" s="5">
        <f t="shared" si="423"/>
        <v>1.1011568669771796E-3</v>
      </c>
      <c r="AQ234" s="5">
        <f t="shared" si="424"/>
        <v>2.2308770017849438E-4</v>
      </c>
      <c r="AR234" s="5">
        <f t="shared" si="425"/>
        <v>2.0566603748435383E-4</v>
      </c>
      <c r="AS234" s="5">
        <f t="shared" si="426"/>
        <v>3.7844670070839772E-4</v>
      </c>
      <c r="AT234" s="5">
        <f t="shared" si="427"/>
        <v>3.481904621417312E-4</v>
      </c>
      <c r="AU234" s="5">
        <f t="shared" si="428"/>
        <v>2.135687759104692E-4</v>
      </c>
      <c r="AV234" s="5">
        <f t="shared" si="429"/>
        <v>9.8247138426777185E-5</v>
      </c>
      <c r="AW234" s="5">
        <f t="shared" si="430"/>
        <v>1.4976768484830156E-6</v>
      </c>
      <c r="AX234" s="5">
        <f t="shared" si="431"/>
        <v>3.8074311221058922E-3</v>
      </c>
      <c r="AY234" s="5">
        <f t="shared" si="432"/>
        <v>3.0854497777426321E-3</v>
      </c>
      <c r="AZ234" s="5">
        <f t="shared" si="433"/>
        <v>1.2501868091190234E-3</v>
      </c>
      <c r="BA234" s="5">
        <f t="shared" si="434"/>
        <v>3.3770701632544471E-4</v>
      </c>
      <c r="BB234" s="5">
        <f t="shared" si="435"/>
        <v>6.8417392531000792E-5</v>
      </c>
      <c r="BC234" s="5">
        <f t="shared" si="436"/>
        <v>1.108875889325337E-5</v>
      </c>
      <c r="BD234" s="5">
        <f t="shared" si="437"/>
        <v>2.7777794235111681E-5</v>
      </c>
      <c r="BE234" s="5">
        <f t="shared" si="438"/>
        <v>5.1114003604190133E-5</v>
      </c>
      <c r="BF234" s="5">
        <f t="shared" si="439"/>
        <v>4.7027516697973303E-5</v>
      </c>
      <c r="BG234" s="5">
        <f t="shared" si="440"/>
        <v>2.884515880623706E-5</v>
      </c>
      <c r="BH234" s="5">
        <f t="shared" si="441"/>
        <v>1.3269516098958086E-5</v>
      </c>
      <c r="BI234" s="5">
        <f t="shared" si="442"/>
        <v>4.8834553814260082E-6</v>
      </c>
      <c r="BJ234" s="8">
        <f t="shared" si="443"/>
        <v>0.61479357938239598</v>
      </c>
      <c r="BK234" s="8">
        <f t="shared" si="444"/>
        <v>0.22540853661707733</v>
      </c>
      <c r="BL234" s="8">
        <f t="shared" si="445"/>
        <v>0.15369830872296492</v>
      </c>
      <c r="BM234" s="8">
        <f t="shared" si="446"/>
        <v>0.4912477747157124</v>
      </c>
      <c r="BN234" s="8">
        <f t="shared" si="447"/>
        <v>0.50583223601202842</v>
      </c>
    </row>
    <row r="235" spans="1:66" x14ac:dyDescent="0.25">
      <c r="A235" t="s">
        <v>122</v>
      </c>
      <c r="B235" t="s">
        <v>137</v>
      </c>
      <c r="C235" t="s">
        <v>136</v>
      </c>
      <c r="D235" s="16"/>
      <c r="E235">
        <f>VLOOKUP(A235,home!$A$2:$E$405,3,FALSE)</f>
        <v>1.2608999999999999</v>
      </c>
      <c r="F235">
        <f>VLOOKUP(B235,home!$B$2:$E$405,3,FALSE)</f>
        <v>1.1033999999999999</v>
      </c>
      <c r="G235">
        <f>VLOOKUP(C235,away!$B$2:$E$405,4,FALSE)</f>
        <v>1.0345</v>
      </c>
      <c r="H235">
        <f>VLOOKUP(A235,away!$A$2:$E$405,3,FALSE)</f>
        <v>1.0995999999999999</v>
      </c>
      <c r="I235">
        <f>VLOOKUP(C235,away!$B$2:$E$405,3,FALSE)</f>
        <v>1.3048</v>
      </c>
      <c r="J235">
        <f>VLOOKUP(B235,home!$B$2:$E$405,4,FALSE)</f>
        <v>0.98850000000000005</v>
      </c>
      <c r="K235" s="3">
        <f t="shared" si="392"/>
        <v>1.4392761185699996</v>
      </c>
      <c r="L235" s="3">
        <f t="shared" si="393"/>
        <v>1.41825836208</v>
      </c>
      <c r="M235" s="5">
        <f t="shared" si="394"/>
        <v>5.7410131707451385E-2</v>
      </c>
      <c r="N235" s="5">
        <f t="shared" si="395"/>
        <v>8.2629031530493086E-2</v>
      </c>
      <c r="O235" s="5">
        <f t="shared" si="396"/>
        <v>8.142239936220709E-2</v>
      </c>
      <c r="P235" s="5">
        <f t="shared" si="397"/>
        <v>0.11718931491869382</v>
      </c>
      <c r="Q235" s="5">
        <f t="shared" si="398"/>
        <v>5.9462995891203116E-2</v>
      </c>
      <c r="R235" s="5">
        <f t="shared" si="399"/>
        <v>5.7738999378033735E-2</v>
      </c>
      <c r="S235" s="5">
        <f t="shared" si="400"/>
        <v>5.9803623170099421E-2</v>
      </c>
      <c r="T235" s="5">
        <f t="shared" si="401"/>
        <v>8.433389115702751E-2</v>
      </c>
      <c r="U235" s="5">
        <f t="shared" si="402"/>
        <v>8.3102362914932018E-2</v>
      </c>
      <c r="V235" s="5">
        <f t="shared" si="403"/>
        <v>1.3563896244873766E-2</v>
      </c>
      <c r="W235" s="5">
        <f t="shared" si="404"/>
        <v>2.8527889974944893E-2</v>
      </c>
      <c r="X235" s="5">
        <f t="shared" si="405"/>
        <v>4.0459918509463802E-2</v>
      </c>
      <c r="Y235" s="5">
        <f t="shared" si="406"/>
        <v>2.8691308877561206E-2</v>
      </c>
      <c r="Z235" s="5">
        <f t="shared" si="407"/>
        <v>2.7296272895342737E-2</v>
      </c>
      <c r="AA235" s="5">
        <f t="shared" si="408"/>
        <v>3.9286873704236384E-2</v>
      </c>
      <c r="AB235" s="5">
        <f t="shared" si="409"/>
        <v>2.8272329547891564E-2</v>
      </c>
      <c r="AC235" s="5">
        <f t="shared" si="410"/>
        <v>1.7304694978154561E-3</v>
      </c>
      <c r="AD235" s="5">
        <f t="shared" si="411"/>
        <v>1.026487768853267E-2</v>
      </c>
      <c r="AE235" s="5">
        <f t="shared" si="412"/>
        <v>1.4558248617489883E-2</v>
      </c>
      <c r="AF235" s="5">
        <f t="shared" si="413"/>
        <v>1.0323678919497314E-2</v>
      </c>
      <c r="AG235" s="5">
        <f t="shared" si="414"/>
        <v>4.880547985002026E-3</v>
      </c>
      <c r="AH235" s="5">
        <f t="shared" si="415"/>
        <v>9.678291821859383E-3</v>
      </c>
      <c r="AI235" s="5">
        <f t="shared" si="416"/>
        <v>1.3929734287753542E-2</v>
      </c>
      <c r="AJ235" s="5">
        <f t="shared" si="417"/>
        <v>1.0024366949194681E-2</v>
      </c>
      <c r="AK235" s="5">
        <f t="shared" si="418"/>
        <v>4.8092773179194371E-3</v>
      </c>
      <c r="AL235" s="5">
        <f t="shared" si="419"/>
        <v>1.4129389980853711E-4</v>
      </c>
      <c r="AM235" s="5">
        <f t="shared" si="420"/>
        <v>2.9547986634294132E-3</v>
      </c>
      <c r="AN235" s="5">
        <f t="shared" si="421"/>
        <v>4.1906679126715732E-3</v>
      </c>
      <c r="AO235" s="5">
        <f t="shared" si="422"/>
        <v>2.9717249049233995E-3</v>
      </c>
      <c r="AP235" s="5">
        <f t="shared" si="423"/>
        <v>1.4048912320696672E-3</v>
      </c>
      <c r="AQ235" s="5">
        <f t="shared" si="424"/>
        <v>4.9812468442392039E-4</v>
      </c>
      <c r="AR235" s="5">
        <f t="shared" si="425"/>
        <v>2.7452636614005068E-3</v>
      </c>
      <c r="AS235" s="5">
        <f t="shared" si="426"/>
        <v>3.9511924270317876E-3</v>
      </c>
      <c r="AT235" s="5">
        <f t="shared" si="427"/>
        <v>2.8434284500507439E-3</v>
      </c>
      <c r="AU235" s="5">
        <f t="shared" si="428"/>
        <v>1.364159554340182E-3</v>
      </c>
      <c r="AV235" s="5">
        <f t="shared" si="429"/>
        <v>4.9085056712022928E-4</v>
      </c>
      <c r="AW235" s="5">
        <f t="shared" si="430"/>
        <v>8.01162076579165E-6</v>
      </c>
      <c r="AX235" s="5">
        <f t="shared" si="431"/>
        <v>7.0879519190941893E-4</v>
      </c>
      <c r="AY235" s="5">
        <f t="shared" si="432"/>
        <v>1.005254707927632E-3</v>
      </c>
      <c r="AZ235" s="5">
        <f t="shared" si="433"/>
        <v>7.1285544776932604E-4</v>
      </c>
      <c r="BA235" s="5">
        <f t="shared" si="434"/>
        <v>3.3700439991770964E-4</v>
      </c>
      <c r="BB235" s="5">
        <f t="shared" si="435"/>
        <v>1.1948982706026116E-4</v>
      </c>
      <c r="BC235" s="5">
        <f t="shared" si="436"/>
        <v>3.3893489282341655E-5</v>
      </c>
      <c r="BD235" s="5">
        <f t="shared" si="437"/>
        <v>6.4891552398260428E-4</v>
      </c>
      <c r="BE235" s="5">
        <f t="shared" si="438"/>
        <v>9.3396861663750015E-4</v>
      </c>
      <c r="BF235" s="5">
        <f t="shared" si="439"/>
        <v>6.7211936271010673E-4</v>
      </c>
      <c r="BG235" s="5">
        <f t="shared" si="440"/>
        <v>3.2245511585904813E-4</v>
      </c>
      <c r="BH235" s="5">
        <f t="shared" si="441"/>
        <v>1.1602548689166255E-4</v>
      </c>
      <c r="BI235" s="5">
        <f t="shared" si="442"/>
        <v>3.3398542485725233E-5</v>
      </c>
      <c r="BJ235" s="8">
        <f t="shared" si="443"/>
        <v>0.37906988961260013</v>
      </c>
      <c r="BK235" s="8">
        <f t="shared" si="444"/>
        <v>0.25084398414667003</v>
      </c>
      <c r="BL235" s="8">
        <f t="shared" si="445"/>
        <v>0.34238641259253794</v>
      </c>
      <c r="BM235" s="8">
        <f t="shared" si="446"/>
        <v>0.54274644337190681</v>
      </c>
      <c r="BN235" s="8">
        <f t="shared" si="447"/>
        <v>0.45585287278808223</v>
      </c>
    </row>
    <row r="236" spans="1:66" x14ac:dyDescent="0.25">
      <c r="A236" t="s">
        <v>122</v>
      </c>
      <c r="B236" t="s">
        <v>401</v>
      </c>
      <c r="C236" t="s">
        <v>139</v>
      </c>
      <c r="D236" s="16"/>
      <c r="E236">
        <f>VLOOKUP(A236,home!$A$2:$E$405,3,FALSE)</f>
        <v>1.2608999999999999</v>
      </c>
      <c r="F236">
        <f>VLOOKUP(B236,home!$B$2:$E$405,3,FALSE)</f>
        <v>1.1378999999999999</v>
      </c>
      <c r="G236">
        <f>VLOOKUP(C236,away!$B$2:$E$405,4,FALSE)</f>
        <v>0.86199999999999999</v>
      </c>
      <c r="H236">
        <f>VLOOKUP(A236,away!$A$2:$E$405,3,FALSE)</f>
        <v>1.0995999999999999</v>
      </c>
      <c r="I236">
        <f>VLOOKUP(C236,away!$B$2:$E$405,3,FALSE)</f>
        <v>1.1861999999999999</v>
      </c>
      <c r="J236">
        <f>VLOOKUP(B236,home!$B$2:$E$405,4,FALSE)</f>
        <v>1.2257</v>
      </c>
      <c r="K236" s="3">
        <f t="shared" si="392"/>
        <v>1.2367787308199998</v>
      </c>
      <c r="L236" s="3">
        <f t="shared" si="393"/>
        <v>1.5987363038639999</v>
      </c>
      <c r="M236" s="5">
        <f t="shared" si="394"/>
        <v>5.8688291542997054E-2</v>
      </c>
      <c r="N236" s="5">
        <f t="shared" si="395"/>
        <v>7.2584430728542024E-2</v>
      </c>
      <c r="O236" s="5">
        <f t="shared" si="396"/>
        <v>9.3827102301543966E-2</v>
      </c>
      <c r="P236" s="5">
        <f t="shared" si="397"/>
        <v>0.11604336450102182</v>
      </c>
      <c r="Q236" s="5">
        <f t="shared" si="398"/>
        <v>4.4885440056869209E-2</v>
      </c>
      <c r="R236" s="5">
        <f t="shared" si="399"/>
        <v>7.5002397367919901E-2</v>
      </c>
      <c r="S236" s="5">
        <f t="shared" si="400"/>
        <v>5.7362644620738854E-2</v>
      </c>
      <c r="T236" s="5">
        <f t="shared" si="401"/>
        <v>7.1759982533828204E-2</v>
      </c>
      <c r="U236" s="5">
        <f t="shared" si="402"/>
        <v>9.2761369825153261E-2</v>
      </c>
      <c r="V236" s="5">
        <f t="shared" si="403"/>
        <v>1.2602465033592211E-2</v>
      </c>
      <c r="W236" s="5">
        <f t="shared" si="404"/>
        <v>1.8504452528610618E-2</v>
      </c>
      <c r="X236" s="5">
        <f t="shared" si="405"/>
        <v>2.9583740040617788E-2</v>
      </c>
      <c r="Y236" s="5">
        <f t="shared" si="406"/>
        <v>2.3648299603505354E-2</v>
      </c>
      <c r="Z236" s="5">
        <f t="shared" si="407"/>
        <v>3.9969685182975744E-2</v>
      </c>
      <c r="AA236" s="5">
        <f t="shared" si="408"/>
        <v>4.9433656511875687E-2</v>
      </c>
      <c r="AB236" s="5">
        <f t="shared" si="409"/>
        <v>3.0569247480274724E-2</v>
      </c>
      <c r="AC236" s="5">
        <f t="shared" si="410"/>
        <v>1.5574150365591833E-3</v>
      </c>
      <c r="AD236" s="5">
        <f t="shared" si="411"/>
        <v>5.7214783282134966E-3</v>
      </c>
      <c r="AE236" s="5">
        <f t="shared" si="412"/>
        <v>9.147135115086023E-3</v>
      </c>
      <c r="AF236" s="5">
        <f t="shared" si="413"/>
        <v>7.3119284924186168E-3</v>
      </c>
      <c r="AG236" s="5">
        <f t="shared" si="414"/>
        <v>3.8966151773624021E-3</v>
      </c>
      <c r="AH236" s="5">
        <f t="shared" si="415"/>
        <v>1.5975246689009587E-2</v>
      </c>
      <c r="AI236" s="5">
        <f t="shared" si="416"/>
        <v>1.975784532456968E-2</v>
      </c>
      <c r="AJ236" s="5">
        <f t="shared" si="417"/>
        <v>1.2218041432129579E-2</v>
      </c>
      <c r="AK236" s="5">
        <f t="shared" si="418"/>
        <v>5.0370045918451296E-3</v>
      </c>
      <c r="AL236" s="5">
        <f t="shared" si="419"/>
        <v>1.2317801456830765E-4</v>
      </c>
      <c r="AM236" s="5">
        <f t="shared" si="420"/>
        <v>1.4152405410364048E-3</v>
      </c>
      <c r="AN236" s="5">
        <f t="shared" si="421"/>
        <v>2.2625964316550298E-3</v>
      </c>
      <c r="AO236" s="5">
        <f t="shared" si="422"/>
        <v>1.8086475281400189E-3</v>
      </c>
      <c r="AP236" s="5">
        <f t="shared" si="423"/>
        <v>9.6385015471044425E-4</v>
      </c>
      <c r="AQ236" s="5">
        <f t="shared" si="424"/>
        <v>3.8523555845513017E-4</v>
      </c>
      <c r="AR236" s="5">
        <f t="shared" si="425"/>
        <v>5.1080413689805542E-3</v>
      </c>
      <c r="AS236" s="5">
        <f t="shared" si="426"/>
        <v>6.3175169213038236E-3</v>
      </c>
      <c r="AT236" s="5">
        <f t="shared" si="427"/>
        <v>3.906685279932009E-3</v>
      </c>
      <c r="AU236" s="5">
        <f t="shared" si="428"/>
        <v>1.6105684207424944E-3</v>
      </c>
      <c r="AV236" s="5">
        <f t="shared" si="429"/>
        <v>4.9797919182616862E-4</v>
      </c>
      <c r="AW236" s="5">
        <f t="shared" si="430"/>
        <v>6.765494477146087E-6</v>
      </c>
      <c r="AX236" s="5">
        <f t="shared" si="431"/>
        <v>2.9172323335800216E-4</v>
      </c>
      <c r="AY236" s="5">
        <f t="shared" si="432"/>
        <v>4.6638852385002757E-4</v>
      </c>
      <c r="AZ236" s="5">
        <f t="shared" si="433"/>
        <v>3.7281613239229005E-4</v>
      </c>
      <c r="BA236" s="5">
        <f t="shared" si="434"/>
        <v>1.9867822850724043E-4</v>
      </c>
      <c r="BB236" s="5">
        <f t="shared" si="435"/>
        <v>7.9408524175478219E-5</v>
      </c>
      <c r="BC236" s="5">
        <f t="shared" si="436"/>
        <v>2.5390658087119808E-5</v>
      </c>
      <c r="BD236" s="5">
        <f t="shared" si="437"/>
        <v>1.3610685297047304E-3</v>
      </c>
      <c r="BE236" s="5">
        <f t="shared" si="438"/>
        <v>1.6833406087272595E-3</v>
      </c>
      <c r="BF236" s="5">
        <f t="shared" si="439"/>
        <v>1.0409599307997332E-3</v>
      </c>
      <c r="BG236" s="5">
        <f t="shared" si="440"/>
        <v>4.2914570068298941E-4</v>
      </c>
      <c r="BH236" s="5">
        <f t="shared" si="441"/>
        <v>1.3268956875689186E-4</v>
      </c>
      <c r="BI236" s="5">
        <f t="shared" si="442"/>
        <v>3.2821527288040369E-5</v>
      </c>
      <c r="BJ236" s="8">
        <f t="shared" si="443"/>
        <v>0.29531347811942105</v>
      </c>
      <c r="BK236" s="8">
        <f t="shared" si="444"/>
        <v>0.24684374727332747</v>
      </c>
      <c r="BL236" s="8">
        <f t="shared" si="445"/>
        <v>0.41670272857306623</v>
      </c>
      <c r="BM236" s="8">
        <f t="shared" si="446"/>
        <v>0.53733898962052351</v>
      </c>
      <c r="BN236" s="8">
        <f t="shared" si="447"/>
        <v>0.46103102649889399</v>
      </c>
    </row>
    <row r="237" spans="1:66" x14ac:dyDescent="0.25">
      <c r="A237" t="s">
        <v>122</v>
      </c>
      <c r="B237" t="s">
        <v>132</v>
      </c>
      <c r="C237" t="s">
        <v>142</v>
      </c>
      <c r="D237" s="16"/>
      <c r="E237">
        <f>VLOOKUP(A237,home!$A$2:$E$405,3,FALSE)</f>
        <v>1.2608999999999999</v>
      </c>
      <c r="F237">
        <f>VLOOKUP(B237,home!$B$2:$E$405,3,FALSE)</f>
        <v>0.93100000000000005</v>
      </c>
      <c r="G237">
        <f>VLOOKUP(C237,away!$B$2:$E$405,4,FALSE)</f>
        <v>0.96550000000000002</v>
      </c>
      <c r="H237">
        <f>VLOOKUP(A237,away!$A$2:$E$405,3,FALSE)</f>
        <v>1.0995999999999999</v>
      </c>
      <c r="I237">
        <f>VLOOKUP(C237,away!$B$2:$E$405,3,FALSE)</f>
        <v>0.98850000000000005</v>
      </c>
      <c r="J237">
        <f>VLOOKUP(B237,home!$B$2:$E$405,4,FALSE)</f>
        <v>0.98850000000000005</v>
      </c>
      <c r="K237" s="3">
        <f t="shared" ref="K237:K300" si="448">E237*F237*G237</f>
        <v>1.13339842245</v>
      </c>
      <c r="L237" s="3">
        <f t="shared" ref="L237:L300" si="449">H237*I237*J237</f>
        <v>1.0744546221</v>
      </c>
      <c r="M237" s="5">
        <f t="shared" ref="M237:M300" si="450">_xlfn.POISSON.DIST(0,K237,FALSE) * _xlfn.POISSON.DIST(0,L237,FALSE)</f>
        <v>0.10993642392980006</v>
      </c>
      <c r="N237" s="5">
        <f t="shared" ref="N237:N300" si="451">_xlfn.POISSON.DIST(1,K237,FALSE) * _xlfn.POISSON.DIST(0,L237,FALSE)</f>
        <v>0.12460176945182981</v>
      </c>
      <c r="O237" s="5">
        <f t="shared" ref="O237:O300" si="452">_xlfn.POISSON.DIST(0,K237,FALSE) * _xlfn.POISSON.DIST(1,L237,FALSE)</f>
        <v>0.11812169882851871</v>
      </c>
      <c r="P237" s="5">
        <f t="shared" ref="P237:P300" si="453">_xlfn.POISSON.DIST(1,K237,FALSE) * _xlfn.POISSON.DIST(1,L237,FALSE)</f>
        <v>0.1338789471093571</v>
      </c>
      <c r="Q237" s="5">
        <f t="shared" ref="Q237:Q300" si="454">_xlfn.POISSON.DIST(2,K237,FALSE) * _xlfn.POISSON.DIST(0,L237,FALSE)</f>
        <v>7.0611724465591261E-2</v>
      </c>
      <c r="R237" s="5">
        <f t="shared" ref="R237:R300" si="455">_xlfn.POISSON.DIST(0,K237,FALSE) * _xlfn.POISSON.DIST(2,L237,FALSE)</f>
        <v>6.3458202638303041E-2</v>
      </c>
      <c r="S237" s="5">
        <f t="shared" ref="S237:S300" si="456">_xlfn.POISSON.DIST(2,K237,FALSE) * _xlfn.POISSON.DIST(2,L237,FALSE)</f>
        <v>4.0758949214491337E-2</v>
      </c>
      <c r="T237" s="5">
        <f t="shared" ref="T237:T300" si="457">_xlfn.POISSON.DIST(2,K237,FALSE) * _xlfn.POISSON.DIST(1,L237,FALSE)</f>
        <v>7.5869093726506187E-2</v>
      </c>
      <c r="U237" s="5">
        <f t="shared" ref="U237:U300" si="458">_xlfn.POISSON.DIST(1,K237,FALSE) * _xlfn.POISSON.DIST(2,L237,FALSE)</f>
        <v>7.1923426761765094E-2</v>
      </c>
      <c r="V237" s="5">
        <f t="shared" ref="V237:V300" si="459">_xlfn.POISSON.DIST(3,K237,FALSE) * _xlfn.POISSON.DIST(3,L237,FALSE)</f>
        <v>5.5150715609194869E-3</v>
      </c>
      <c r="W237" s="5">
        <f t="shared" ref="W237:W300" si="460">_xlfn.POISSON.DIST(3,K237,FALSE) * _xlfn.POISSON.DIST(0,L237,FALSE)</f>
        <v>2.6677072371925063E-2</v>
      </c>
      <c r="X237" s="5">
        <f t="shared" ref="X237:X300" si="461">_xlfn.POISSON.DIST(3,K237,FALSE) * _xlfn.POISSON.DIST(1,L237,FALSE)</f>
        <v>2.8663303714111094E-2</v>
      </c>
      <c r="Y237" s="5">
        <f t="shared" ref="Y237:Y300" si="462">_xlfn.POISSON.DIST(3,K237,FALSE) * _xlfn.POISSON.DIST(2,L237,FALSE)</f>
        <v>1.5398709580141381E-2</v>
      </c>
      <c r="Z237" s="5">
        <f t="shared" ref="Z237:Z300" si="463">_xlfn.POISSON.DIST(0,K237,FALSE) * _xlfn.POISSON.DIST(3,L237,FALSE)</f>
        <v>2.2727653044961042E-2</v>
      </c>
      <c r="AA237" s="5">
        <f t="shared" ref="AA237:AA300" si="464">_xlfn.POISSON.DIST(1,K237,FALSE) * _xlfn.POISSON.DIST(3,L237,FALSE)</f>
        <v>2.5759486107149784E-2</v>
      </c>
      <c r="AB237" s="5">
        <f t="shared" ref="AB237:AB300" si="465">_xlfn.POISSON.DIST(2,K237,FALSE) * _xlfn.POISSON.DIST(3,L237,FALSE)</f>
        <v>1.4597880458483131E-2</v>
      </c>
      <c r="AC237" s="5">
        <f t="shared" ref="AC237:AC300" si="466">_xlfn.POISSON.DIST(4,K237,FALSE) * _xlfn.POISSON.DIST(4,L237,FALSE)</f>
        <v>4.1976077366777376E-4</v>
      </c>
      <c r="AD237" s="5">
        <f t="shared" ref="AD237:AD300" si="467">_xlfn.POISSON.DIST(4,K237,FALSE) * _xlfn.POISSON.DIST(0,L237,FALSE)</f>
        <v>7.5589379354810892E-3</v>
      </c>
      <c r="AE237" s="5">
        <f t="shared" ref="AE237:AE300" si="468">_xlfn.POISSON.DIST(4,K237,FALSE) * _xlfn.POISSON.DIST(1,L237,FALSE)</f>
        <v>8.1217358029446879E-3</v>
      </c>
      <c r="AF237" s="5">
        <f t="shared" ref="AF237:AF300" si="469">_xlfn.POISSON.DIST(4,K237,FALSE) * _xlfn.POISSON.DIST(2,L237,FALSE)</f>
        <v>4.3632182864744868E-3</v>
      </c>
      <c r="AG237" s="5">
        <f t="shared" ref="AG237:AG300" si="470">_xlfn.POISSON.DIST(4,K237,FALSE) * _xlfn.POISSON.DIST(3,L237,FALSE)</f>
        <v>1.5626933517112517E-3</v>
      </c>
      <c r="AH237" s="5">
        <f t="shared" ref="AH237:AH300" si="471">_xlfn.POISSON.DIST(0,K237,FALSE) * _xlfn.POISSON.DIST(4,L237,FALSE)</f>
        <v>6.1049579659108811E-3</v>
      </c>
      <c r="AI237" s="5">
        <f t="shared" ref="AI237:AI300" si="472">_xlfn.POISSON.DIST(1,K237,FALSE) * _xlfn.POISSON.DIST(4,L237,FALSE)</f>
        <v>6.9193497276869532E-3</v>
      </c>
      <c r="AJ237" s="5">
        <f t="shared" ref="AJ237:AJ300" si="473">_xlfn.POISSON.DIST(2,K237,FALSE) * _xlfn.POISSON.DIST(4,L237,FALSE)</f>
        <v>3.9211900328701161E-3</v>
      </c>
      <c r="AK237" s="5">
        <f t="shared" ref="AK237:AK300" si="474">_xlfn.POISSON.DIST(3,K237,FALSE) * _xlfn.POISSON.DIST(4,L237,FALSE)</f>
        <v>1.4814235324605506E-3</v>
      </c>
      <c r="AL237" s="5">
        <f t="shared" ref="AL237:AL300" si="475">_xlfn.POISSON.DIST(5,K237,FALSE) * _xlfn.POISSON.DIST(5,L237,FALSE)</f>
        <v>2.0447137866640219E-5</v>
      </c>
      <c r="AM237" s="5">
        <f t="shared" ref="AM237:AM300" si="476">_xlfn.POISSON.DIST(5,K237,FALSE) * _xlfn.POISSON.DIST(0,L237,FALSE)</f>
        <v>1.7134576662943433E-3</v>
      </c>
      <c r="AN237" s="5">
        <f t="shared" ref="AN237:AN300" si="477">_xlfn.POISSON.DIST(5,K237,FALSE) * _xlfn.POISSON.DIST(1,L237,FALSE)</f>
        <v>1.8410325093226364E-3</v>
      </c>
      <c r="AO237" s="5">
        <f t="shared" ref="AO237:AO300" si="478">_xlfn.POISSON.DIST(5,K237,FALSE) * _xlfn.POISSON.DIST(2,L237,FALSE)</f>
        <v>9.8905294453903404E-4</v>
      </c>
      <c r="AP237" s="5">
        <f t="shared" ref="AP237:AP300" si="479">_xlfn.POISSON.DIST(5,K237,FALSE) * _xlfn.POISSON.DIST(3,L237,FALSE)</f>
        <v>3.5423083592052673E-4</v>
      </c>
      <c r="AQ237" s="5">
        <f t="shared" ref="AQ237:AQ300" si="480">_xlfn.POISSON.DIST(5,K237,FALSE) * _xlfn.POISSON.DIST(4,L237,FALSE)</f>
        <v>9.515123973628914E-5</v>
      </c>
      <c r="AR237" s="5">
        <f t="shared" ref="AR237:AR300" si="481">_xlfn.POISSON.DIST(0,K237,FALSE) * _xlfn.POISSON.DIST(5,L237,FALSE)</f>
        <v>1.3119000608398325E-3</v>
      </c>
      <c r="AS237" s="5">
        <f t="shared" ref="AS237:AS300" si="482">_xlfn.POISSON.DIST(1,K237,FALSE) * _xlfn.POISSON.DIST(5,L237,FALSE)</f>
        <v>1.4869054593679252E-3</v>
      </c>
      <c r="AT237" s="5">
        <f t="shared" ref="AT237:AT300" si="483">_xlfn.POISSON.DIST(2,K237,FALSE) * _xlfn.POISSON.DIST(5,L237,FALSE)</f>
        <v>8.4262815098994971E-4</v>
      </c>
      <c r="AU237" s="5">
        <f t="shared" ref="AU237:AU300" si="484">_xlfn.POISSON.DIST(3,K237,FALSE) * _xlfn.POISSON.DIST(5,L237,FALSE)</f>
        <v>3.1834447234798974E-4</v>
      </c>
      <c r="AV237" s="5">
        <f t="shared" ref="AV237:AV300" si="485">_xlfn.POISSON.DIST(4,K237,FALSE) * _xlfn.POISSON.DIST(5,L237,FALSE)</f>
        <v>9.0202780688722328E-5</v>
      </c>
      <c r="AW237" s="5">
        <f t="shared" ref="AW237:AW300" si="486">_xlfn.POISSON.DIST(6,K237,FALSE) * _xlfn.POISSON.DIST(6,L237,FALSE)</f>
        <v>6.9167281495087256E-7</v>
      </c>
      <c r="AX237" s="5">
        <f t="shared" ref="AX237:AX300" si="487">_xlfn.POISSON.DIST(6,K237,FALSE) * _xlfn.POISSON.DIST(0,L237,FALSE)</f>
        <v>3.23671702652145E-4</v>
      </c>
      <c r="AY237" s="5">
        <f t="shared" ref="AY237:AY300" si="488">_xlfn.POISSON.DIST(6,K237,FALSE) * _xlfn.POISSON.DIST(1,L237,FALSE)</f>
        <v>3.4777055695757404E-4</v>
      </c>
      <c r="AZ237" s="5">
        <f t="shared" ref="AZ237:AZ300" si="489">_xlfn.POISSON.DIST(6,K237,FALSE) * _xlfn.POISSON.DIST(2,L237,FALSE)</f>
        <v>1.8683184117667835E-4</v>
      </c>
      <c r="BA237" s="5">
        <f t="shared" ref="BA237:BA300" si="490">_xlfn.POISSON.DIST(6,K237,FALSE) * _xlfn.POISSON.DIST(3,L237,FALSE)</f>
        <v>6.6914111769245067E-5</v>
      </c>
      <c r="BB237" s="5">
        <f t="shared" ref="BB237:BB300" si="491">_xlfn.POISSON.DIST(6,K237,FALSE) * _xlfn.POISSON.DIST(4,L237,FALSE)</f>
        <v>1.7974044168545338E-5</v>
      </c>
      <c r="BC237" s="5">
        <f t="shared" ref="BC237:BC300" si="492">_xlfn.POISSON.DIST(6,K237,FALSE) * _xlfn.POISSON.DIST(5,L237,FALSE)</f>
        <v>3.8624589669446191E-6</v>
      </c>
      <c r="BD237" s="5">
        <f t="shared" ref="BD237:BD300" si="493">_xlfn.POISSON.DIST(0,K237,FALSE) * _xlfn.POISSON.DIST(6,L237,FALSE)</f>
        <v>2.3492951401710477E-4</v>
      </c>
      <c r="BE237" s="5">
        <f t="shared" ref="BE237:BE300" si="494">_xlfn.POISSON.DIST(1,K237,FALSE) * _xlfn.POISSON.DIST(6,L237,FALSE)</f>
        <v>2.6626874057393172E-4</v>
      </c>
      <c r="BF237" s="5">
        <f t="shared" ref="BF237:BF300" si="495">_xlfn.POISSON.DIST(2,K237,FALSE) * _xlfn.POISSON.DIST(6,L237,FALSE)</f>
        <v>1.5089428525712128E-4</v>
      </c>
      <c r="BG237" s="5">
        <f t="shared" ref="BG237:BG300" si="496">_xlfn.POISSON.DIST(3,K237,FALSE) * _xlfn.POISSON.DIST(6,L237,FALSE)</f>
        <v>5.7007781622380505E-5</v>
      </c>
      <c r="BH237" s="5">
        <f t="shared" ref="BH237:BH300" si="497">_xlfn.POISSON.DIST(4,K237,FALSE) * _xlfn.POISSON.DIST(6,L237,FALSE)</f>
        <v>1.6153132439545048E-5</v>
      </c>
      <c r="BI237" s="5">
        <f t="shared" ref="BI237:BI300" si="498">_xlfn.POISSON.DIST(5,K237,FALSE) * _xlfn.POISSON.DIST(6,L237,FALSE)</f>
        <v>3.6615869649212508E-6</v>
      </c>
      <c r="BJ237" s="8">
        <f t="shared" ref="BJ237:BJ300" si="499">SUM(N237,Q237,T237,W237,X237,Y237,AD237,AE237,AF237,AG237,AM237,AN237,AO237,AP237,AQ237,AX237,AY237,AZ237,BA237,BB237,BC237)</f>
        <v>0.36936820859822023</v>
      </c>
      <c r="BK237" s="8">
        <f t="shared" ref="BK237:BK300" si="500">SUM(M237,P237,S237,V237,AC237,AL237,AY237)</f>
        <v>0.29087737028305999</v>
      </c>
      <c r="BL237" s="8">
        <f t="shared" ref="BL237:BL300" si="501">SUM(O237,R237,U237,AA237,AB237,AH237,AI237,AJ237,AK237,AR237,AS237,AT237,AU237,AV237,BD237,BE237,BF237,BG237,BH237,BI237)</f>
        <v>0.31706651201825758</v>
      </c>
      <c r="BM237" s="8">
        <f t="shared" ref="BM237:BM300" si="502">SUM(S237:BI237)</f>
        <v>0.3790838986369563</v>
      </c>
      <c r="BN237" s="8">
        <f t="shared" ref="BN237:BN300" si="503">SUM(M237:R237)</f>
        <v>0.62060876642340002</v>
      </c>
    </row>
    <row r="238" spans="1:66" x14ac:dyDescent="0.25">
      <c r="A238" t="s">
        <v>122</v>
      </c>
      <c r="B238" t="s">
        <v>118</v>
      </c>
      <c r="C238" t="s">
        <v>124</v>
      </c>
      <c r="D238" s="16"/>
      <c r="E238">
        <f>VLOOKUP(A238,home!$A$2:$E$405,3,FALSE)</f>
        <v>1.2608999999999999</v>
      </c>
      <c r="F238">
        <f>VLOOKUP(B238,home!$B$2:$E$405,3,FALSE)</f>
        <v>0.871</v>
      </c>
      <c r="G238">
        <f>VLOOKUP(C238,away!$B$2:$E$405,4,FALSE)</f>
        <v>1.2413000000000001</v>
      </c>
      <c r="H238">
        <f>VLOOKUP(A238,away!$A$2:$E$405,3,FALSE)</f>
        <v>1.0995999999999999</v>
      </c>
      <c r="I238">
        <f>VLOOKUP(C238,away!$B$2:$E$405,3,FALSE)</f>
        <v>0.75129999999999997</v>
      </c>
      <c r="J238">
        <f>VLOOKUP(B238,home!$B$2:$E$405,4,FALSE)</f>
        <v>1.4338</v>
      </c>
      <c r="K238" s="3">
        <f t="shared" si="448"/>
        <v>1.3632501530700001</v>
      </c>
      <c r="L238" s="3">
        <f t="shared" si="449"/>
        <v>1.1845044484239997</v>
      </c>
      <c r="M238" s="5">
        <f t="shared" si="450"/>
        <v>7.8257187441382436E-2</v>
      </c>
      <c r="N238" s="5">
        <f t="shared" si="451"/>
        <v>0.1066841227582923</v>
      </c>
      <c r="O238" s="5">
        <f t="shared" si="452"/>
        <v>9.269598664546827E-2</v>
      </c>
      <c r="P238" s="5">
        <f t="shared" si="453"/>
        <v>0.12636781798340929</v>
      </c>
      <c r="Q238" s="5">
        <f t="shared" si="454"/>
        <v>7.2718573340190329E-2</v>
      </c>
      <c r="R238" s="5">
        <f t="shared" si="455"/>
        <v>5.4899404266304429E-2</v>
      </c>
      <c r="S238" s="5">
        <f t="shared" si="456"/>
        <v>5.1013925825820518E-2</v>
      </c>
      <c r="T238" s="5">
        <f t="shared" si="457"/>
        <v>8.6135473604502327E-2</v>
      </c>
      <c r="U238" s="5">
        <f t="shared" si="458"/>
        <v>7.4841621269491329E-2</v>
      </c>
      <c r="V238" s="5">
        <f t="shared" si="459"/>
        <v>9.1528951654939201E-3</v>
      </c>
      <c r="W238" s="5">
        <f t="shared" si="460"/>
        <v>3.3044535412348829E-2</v>
      </c>
      <c r="X238" s="5">
        <f t="shared" si="461"/>
        <v>3.9141399192031578E-2</v>
      </c>
      <c r="Y238" s="5">
        <f t="shared" si="462"/>
        <v>2.3181580730250478E-2</v>
      </c>
      <c r="Z238" s="5">
        <f t="shared" si="463"/>
        <v>2.1676196189755029E-2</v>
      </c>
      <c r="AA238" s="5">
        <f t="shared" si="464"/>
        <v>2.9550077773658895E-2</v>
      </c>
      <c r="AB238" s="5">
        <f t="shared" si="465"/>
        <v>2.0142074024085452E-2</v>
      </c>
      <c r="AC238" s="5">
        <f t="shared" si="466"/>
        <v>9.2374214122562524E-4</v>
      </c>
      <c r="AD238" s="5">
        <f t="shared" si="467"/>
        <v>1.1261991989752902E-2</v>
      </c>
      <c r="AE238" s="5">
        <f t="shared" si="468"/>
        <v>1.3339879609977767E-2</v>
      </c>
      <c r="AF238" s="5">
        <f t="shared" si="469"/>
        <v>7.9005733697296385E-3</v>
      </c>
      <c r="AG238" s="5">
        <f t="shared" si="470"/>
        <v>3.1194214338483147E-3</v>
      </c>
      <c r="AH238" s="5">
        <f t="shared" si="471"/>
        <v>6.4188877029190475E-3</v>
      </c>
      <c r="AI238" s="5">
        <f t="shared" si="472"/>
        <v>8.7505496435435325E-3</v>
      </c>
      <c r="AJ238" s="5">
        <f t="shared" si="473"/>
        <v>5.9645940705036786E-3</v>
      </c>
      <c r="AK238" s="5">
        <f t="shared" si="474"/>
        <v>2.7104112598715178E-3</v>
      </c>
      <c r="AL238" s="5">
        <f t="shared" si="475"/>
        <v>5.9665460813265488E-5</v>
      </c>
      <c r="AM238" s="5">
        <f t="shared" si="476"/>
        <v>3.0705824607807496E-3</v>
      </c>
      <c r="AN238" s="5">
        <f t="shared" si="477"/>
        <v>3.63711858404751E-3</v>
      </c>
      <c r="AO238" s="5">
        <f t="shared" si="478"/>
        <v>2.1540915711249376E-3</v>
      </c>
      <c r="AP238" s="5">
        <f t="shared" si="479"/>
        <v>8.5051034943671021E-4</v>
      </c>
      <c r="AQ238" s="5">
        <f t="shared" si="480"/>
        <v>2.5185832308460848E-4</v>
      </c>
      <c r="AR238" s="5">
        <f t="shared" si="481"/>
        <v>1.520640207608343E-3</v>
      </c>
      <c r="AS238" s="5">
        <f t="shared" si="482"/>
        <v>2.0730129957864702E-3</v>
      </c>
      <c r="AT238" s="5">
        <f t="shared" si="483"/>
        <v>1.4130176419110028E-3</v>
      </c>
      <c r="AU238" s="5">
        <f t="shared" si="484"/>
        <v>6.4209883887526148E-4</v>
      </c>
      <c r="AV238" s="5">
        <f t="shared" si="485"/>
        <v>2.1883533509569258E-4</v>
      </c>
      <c r="AW238" s="5">
        <f t="shared" si="486"/>
        <v>2.6762874008624728E-6</v>
      </c>
      <c r="AX238" s="5">
        <f t="shared" si="487"/>
        <v>6.9766200161223589E-4</v>
      </c>
      <c r="AY238" s="5">
        <f t="shared" si="488"/>
        <v>8.2638374440608515E-4</v>
      </c>
      <c r="AZ238" s="5">
        <f t="shared" si="489"/>
        <v>4.8942761067714488E-4</v>
      </c>
      <c r="BA238" s="5">
        <f t="shared" si="490"/>
        <v>1.9324306067620246E-4</v>
      </c>
      <c r="BB238" s="5">
        <f t="shared" si="491"/>
        <v>5.7224316249507687E-5</v>
      </c>
      <c r="BC238" s="5">
        <f t="shared" si="492"/>
        <v>1.3556491431112714E-5</v>
      </c>
      <c r="BD238" s="5">
        <f t="shared" si="493"/>
        <v>3.0020084839407931E-4</v>
      </c>
      <c r="BE238" s="5">
        <f t="shared" si="494"/>
        <v>4.0924885252497251E-4</v>
      </c>
      <c r="BF238" s="5">
        <f t="shared" si="495"/>
        <v>2.7895428042419535E-4</v>
      </c>
      <c r="BG238" s="5">
        <f t="shared" si="496"/>
        <v>1.2676148849593866E-4</v>
      </c>
      <c r="BH238" s="5">
        <f t="shared" si="497"/>
        <v>4.3201904648867388E-5</v>
      </c>
      <c r="BI238" s="5">
        <f t="shared" si="498"/>
        <v>1.1779000625096795E-5</v>
      </c>
      <c r="BJ238" s="8">
        <f t="shared" si="499"/>
        <v>0.40876920995445126</v>
      </c>
      <c r="BK238" s="8">
        <f t="shared" si="500"/>
        <v>0.2666016177625512</v>
      </c>
      <c r="BL238" s="8">
        <f t="shared" si="501"/>
        <v>0.30301135805023616</v>
      </c>
      <c r="BM238" s="8">
        <f t="shared" si="502"/>
        <v>0.46761158206494141</v>
      </c>
      <c r="BN238" s="8">
        <f t="shared" si="503"/>
        <v>0.53162309243504713</v>
      </c>
    </row>
    <row r="239" spans="1:66" x14ac:dyDescent="0.25">
      <c r="A239" t="s">
        <v>122</v>
      </c>
      <c r="B239" t="s">
        <v>140</v>
      </c>
      <c r="C239" t="s">
        <v>425</v>
      </c>
      <c r="D239" s="16"/>
      <c r="E239">
        <f>VLOOKUP(A239,home!$A$2:$E$405,3,FALSE)</f>
        <v>1.2608999999999999</v>
      </c>
      <c r="F239">
        <f>VLOOKUP(B239,home!$B$2:$E$405,3,FALSE)</f>
        <v>1.2413000000000001</v>
      </c>
      <c r="G239">
        <f>VLOOKUP(C239,away!$B$2:$E$405,4,FALSE)</f>
        <v>0.62470000000000003</v>
      </c>
      <c r="H239">
        <f>VLOOKUP(A239,away!$A$2:$E$405,3,FALSE)</f>
        <v>1.0995999999999999</v>
      </c>
      <c r="I239">
        <f>VLOOKUP(C239,away!$B$2:$E$405,3,FALSE)</f>
        <v>1.1436999999999999</v>
      </c>
      <c r="J239">
        <f>VLOOKUP(B239,home!$B$2:$E$405,4,FALSE)</f>
        <v>0.59309999999999996</v>
      </c>
      <c r="K239" s="3">
        <f t="shared" si="448"/>
        <v>0.97775243469899997</v>
      </c>
      <c r="L239" s="3">
        <f t="shared" si="449"/>
        <v>0.74588998561199993</v>
      </c>
      <c r="M239" s="5">
        <f t="shared" si="450"/>
        <v>0.17841510015191897</v>
      </c>
      <c r="N239" s="5">
        <f t="shared" si="451"/>
        <v>0.17444579856060469</v>
      </c>
      <c r="O239" s="5">
        <f t="shared" si="452"/>
        <v>0.13307803648527836</v>
      </c>
      <c r="P239" s="5">
        <f t="shared" si="453"/>
        <v>0.13011737417844327</v>
      </c>
      <c r="Q239" s="5">
        <f t="shared" si="454"/>
        <v>8.5282402132821261E-2</v>
      </c>
      <c r="R239" s="5">
        <f t="shared" si="455"/>
        <v>4.9630787359638731E-2</v>
      </c>
      <c r="S239" s="5">
        <f t="shared" si="456"/>
        <v>2.3723511979474834E-2</v>
      </c>
      <c r="T239" s="5">
        <f t="shared" si="457"/>
        <v>6.3611289699806839E-2</v>
      </c>
      <c r="U239" s="5">
        <f t="shared" si="458"/>
        <v>4.8526623176915119E-2</v>
      </c>
      <c r="V239" s="5">
        <f t="shared" si="459"/>
        <v>1.9223840498500968E-3</v>
      </c>
      <c r="W239" s="5">
        <f t="shared" si="460"/>
        <v>2.7795025440781728E-2</v>
      </c>
      <c r="X239" s="5">
        <f t="shared" si="461"/>
        <v>2.0732031126109853E-2</v>
      </c>
      <c r="Y239" s="5">
        <f t="shared" si="462"/>
        <v>7.7319071991808052E-3</v>
      </c>
      <c r="Z239" s="5">
        <f t="shared" si="463"/>
        <v>1.2339702423197723E-2</v>
      </c>
      <c r="AA239" s="5">
        <f t="shared" si="464"/>
        <v>1.2065174087742723E-2</v>
      </c>
      <c r="AB239" s="5">
        <f t="shared" si="465"/>
        <v>5.8983766696788656E-3</v>
      </c>
      <c r="AC239" s="5">
        <f t="shared" si="466"/>
        <v>8.7624157272852673E-5</v>
      </c>
      <c r="AD239" s="5">
        <f t="shared" si="467"/>
        <v>6.7941634493112442E-3</v>
      </c>
      <c r="AE239" s="5">
        <f t="shared" si="468"/>
        <v>5.0676984774523396E-3</v>
      </c>
      <c r="AF239" s="5">
        <f t="shared" si="469"/>
        <v>1.8899727722164394E-3</v>
      </c>
      <c r="AG239" s="5">
        <f t="shared" si="470"/>
        <v>4.6990392129186395E-4</v>
      </c>
      <c r="AH239" s="5">
        <f t="shared" si="471"/>
        <v>2.3010151157238272E-3</v>
      </c>
      <c r="AI239" s="5">
        <f t="shared" si="472"/>
        <v>2.2498231316781729E-3</v>
      </c>
      <c r="AJ239" s="5">
        <f t="shared" si="473"/>
        <v>1.099885022320231E-3</v>
      </c>
      <c r="AK239" s="5">
        <f t="shared" si="474"/>
        <v>3.5847175282085667E-4</v>
      </c>
      <c r="AL239" s="5">
        <f t="shared" si="475"/>
        <v>2.556157017928263E-6</v>
      </c>
      <c r="AM239" s="5">
        <f t="shared" si="476"/>
        <v>1.3286019708614054E-3</v>
      </c>
      <c r="AN239" s="5">
        <f t="shared" si="477"/>
        <v>9.9099090492988837E-4</v>
      </c>
      <c r="AO239" s="5">
        <f t="shared" si="478"/>
        <v>3.6958509590988856E-4</v>
      </c>
      <c r="AP239" s="5">
        <f t="shared" si="479"/>
        <v>9.1889940623545471E-5</v>
      </c>
      <c r="AQ239" s="5">
        <f t="shared" si="480"/>
        <v>1.7134946622395964E-5</v>
      </c>
      <c r="AR239" s="5">
        <f t="shared" si="481"/>
        <v>3.4326082631204805E-4</v>
      </c>
      <c r="AS239" s="5">
        <f t="shared" si="482"/>
        <v>3.3562410866339553E-4</v>
      </c>
      <c r="AT239" s="5">
        <f t="shared" si="483"/>
        <v>1.6407864469465832E-4</v>
      </c>
      <c r="AU239" s="5">
        <f t="shared" si="484"/>
        <v>5.3476098110771454E-5</v>
      </c>
      <c r="AV239" s="5">
        <f t="shared" si="485"/>
        <v>1.3071596281502345E-5</v>
      </c>
      <c r="AW239" s="5">
        <f t="shared" si="486"/>
        <v>5.1783179113921963E-8</v>
      </c>
      <c r="AX239" s="5">
        <f t="shared" si="487"/>
        <v>2.1650730195927142E-4</v>
      </c>
      <c r="AY239" s="5">
        <f t="shared" si="488"/>
        <v>1.6149062834329387E-4</v>
      </c>
      <c r="AZ239" s="5">
        <f t="shared" si="489"/>
        <v>6.0227121225726138E-5</v>
      </c>
      <c r="BA239" s="5">
        <f t="shared" si="490"/>
        <v>1.4974268861503017E-5</v>
      </c>
      <c r="BB239" s="5">
        <f t="shared" si="491"/>
        <v>2.7922892964141755E-6</v>
      </c>
      <c r="BC239" s="5">
        <f t="shared" si="492"/>
        <v>4.165481246253823E-7</v>
      </c>
      <c r="BD239" s="5">
        <f t="shared" si="493"/>
        <v>4.2672468799842764E-5</v>
      </c>
      <c r="BE239" s="5">
        <f t="shared" si="494"/>
        <v>4.1723110263663373E-5</v>
      </c>
      <c r="BF239" s="5">
        <f t="shared" si="495"/>
        <v>2.0397436321755847E-5</v>
      </c>
      <c r="BG239" s="5">
        <f t="shared" si="496"/>
        <v>6.6478810084048649E-6</v>
      </c>
      <c r="BH239" s="5">
        <f t="shared" si="497"/>
        <v>1.6249954603892749E-6</v>
      </c>
      <c r="BI239" s="5">
        <f t="shared" si="498"/>
        <v>3.1776865355408729E-7</v>
      </c>
      <c r="BJ239" s="8">
        <f t="shared" si="499"/>
        <v>0.39707480379633497</v>
      </c>
      <c r="BK239" s="8">
        <f t="shared" si="500"/>
        <v>0.33443004130232129</v>
      </c>
      <c r="BL239" s="8">
        <f t="shared" si="501"/>
        <v>0.25623108773636688</v>
      </c>
      <c r="BM239" s="8">
        <f t="shared" si="502"/>
        <v>0.24894469754435139</v>
      </c>
      <c r="BN239" s="8">
        <f t="shared" si="503"/>
        <v>0.75096949886870534</v>
      </c>
    </row>
    <row r="240" spans="1:66" x14ac:dyDescent="0.25">
      <c r="A240" t="s">
        <v>122</v>
      </c>
      <c r="B240" t="s">
        <v>120</v>
      </c>
      <c r="C240" t="s">
        <v>362</v>
      </c>
      <c r="D240" s="16"/>
      <c r="E240">
        <f>VLOOKUP(A240,home!$A$2:$E$405,3,FALSE)</f>
        <v>1.2608999999999999</v>
      </c>
      <c r="F240">
        <f>VLOOKUP(B240,home!$B$2:$E$405,3,FALSE)</f>
        <v>0.80649999999999999</v>
      </c>
      <c r="G240">
        <f>VLOOKUP(C240,away!$B$2:$E$405,4,FALSE)</f>
        <v>0.89649999999999996</v>
      </c>
      <c r="H240">
        <f>VLOOKUP(A240,away!$A$2:$E$405,3,FALSE)</f>
        <v>1.0995999999999999</v>
      </c>
      <c r="I240">
        <f>VLOOKUP(C240,away!$B$2:$E$405,3,FALSE)</f>
        <v>0.86990000000000001</v>
      </c>
      <c r="J240">
        <f>VLOOKUP(B240,home!$B$2:$E$405,4,FALSE)</f>
        <v>1.2971999999999999</v>
      </c>
      <c r="K240" s="3">
        <f t="shared" si="448"/>
        <v>0.91166505952499988</v>
      </c>
      <c r="L240" s="3">
        <f t="shared" si="449"/>
        <v>1.2408263342879999</v>
      </c>
      <c r="M240" s="5">
        <f t="shared" si="450"/>
        <v>0.11619431107456801</v>
      </c>
      <c r="N240" s="5">
        <f t="shared" si="451"/>
        <v>0.10593029352226239</v>
      </c>
      <c r="O240" s="5">
        <f t="shared" si="452"/>
        <v>0.14417696107577577</v>
      </c>
      <c r="P240" s="5">
        <f t="shared" si="453"/>
        <v>0.13144109780128069</v>
      </c>
      <c r="Q240" s="5">
        <f t="shared" si="454"/>
        <v>4.8286473674737027E-2</v>
      </c>
      <c r="R240" s="5">
        <f t="shared" si="455"/>
        <v>8.9449285050219277E-2</v>
      </c>
      <c r="S240" s="5">
        <f t="shared" si="456"/>
        <v>3.7172134400191154E-2</v>
      </c>
      <c r="T240" s="5">
        <f t="shared" si="457"/>
        <v>5.9915128125517955E-2</v>
      </c>
      <c r="U240" s="5">
        <f t="shared" si="458"/>
        <v>8.1547787779776837E-2</v>
      </c>
      <c r="V240" s="5">
        <f t="shared" si="459"/>
        <v>4.6721986721041499E-3</v>
      </c>
      <c r="W240" s="5">
        <f t="shared" si="460"/>
        <v>1.4673696965643825E-2</v>
      </c>
      <c r="X240" s="5">
        <f t="shared" si="461"/>
        <v>1.8207509616332773E-2</v>
      </c>
      <c r="Y240" s="5">
        <f t="shared" si="462"/>
        <v>1.1296178706873857E-2</v>
      </c>
      <c r="Z240" s="5">
        <f t="shared" si="463"/>
        <v>3.6997009491182002E-2</v>
      </c>
      <c r="AA240" s="5">
        <f t="shared" si="464"/>
        <v>3.3728880860025429E-2</v>
      </c>
      <c r="AB240" s="5">
        <f t="shared" si="465"/>
        <v>1.5374721088483355E-2</v>
      </c>
      <c r="AC240" s="5">
        <f t="shared" si="466"/>
        <v>3.3032970640282819E-4</v>
      </c>
      <c r="AD240" s="5">
        <f t="shared" si="467"/>
        <v>3.3443742044088711E-3</v>
      </c>
      <c r="AE240" s="5">
        <f t="shared" si="468"/>
        <v>4.1497875845440055E-3</v>
      </c>
      <c r="AF240" s="5">
        <f t="shared" si="469"/>
        <v>2.574582858301797E-3</v>
      </c>
      <c r="AG240" s="5">
        <f t="shared" si="470"/>
        <v>1.0648700701291135E-3</v>
      </c>
      <c r="AH240" s="5">
        <f t="shared" si="471"/>
        <v>1.147671591664042E-2</v>
      </c>
      <c r="AI240" s="5">
        <f t="shared" si="472"/>
        <v>1.0462920899295501E-2</v>
      </c>
      <c r="AJ240" s="5">
        <f t="shared" si="473"/>
        <v>4.7693397022307996E-3</v>
      </c>
      <c r="AK240" s="5">
        <f t="shared" si="474"/>
        <v>1.4493467878430625E-3</v>
      </c>
      <c r="AL240" s="5">
        <f t="shared" si="475"/>
        <v>1.4946996576484124E-5</v>
      </c>
      <c r="AM240" s="5">
        <f t="shared" si="476"/>
        <v>6.0978982162725778E-4</v>
      </c>
      <c r="AN240" s="5">
        <f t="shared" si="477"/>
        <v>7.5664326905588357E-4</v>
      </c>
      <c r="AO240" s="5">
        <f t="shared" si="478"/>
        <v>4.6943144695315057E-4</v>
      </c>
      <c r="AP240" s="5">
        <f t="shared" si="479"/>
        <v>1.941609671741299E-4</v>
      </c>
      <c r="AQ240" s="5">
        <f t="shared" si="480"/>
        <v>6.0230010290122037E-5</v>
      </c>
      <c r="AR240" s="5">
        <f t="shared" si="481"/>
        <v>2.8481222681019341E-3</v>
      </c>
      <c r="AS240" s="5">
        <f t="shared" si="482"/>
        <v>2.5965335570836273E-3</v>
      </c>
      <c r="AT240" s="5">
        <f t="shared" si="483"/>
        <v>1.1835844599386524E-3</v>
      </c>
      <c r="AU240" s="5">
        <f t="shared" si="484"/>
        <v>3.5967753237427886E-4</v>
      </c>
      <c r="AV240" s="5">
        <f t="shared" si="485"/>
        <v>8.1976359740450484E-5</v>
      </c>
      <c r="AW240" s="5">
        <f t="shared" si="486"/>
        <v>4.6967532725424562E-7</v>
      </c>
      <c r="AX240" s="5">
        <f t="shared" si="487"/>
        <v>9.2654012338592114E-5</v>
      </c>
      <c r="AY240" s="5">
        <f t="shared" si="488"/>
        <v>1.1496753848717037E-4</v>
      </c>
      <c r="AZ240" s="5">
        <f t="shared" si="489"/>
        <v>7.13273746715751E-5</v>
      </c>
      <c r="BA240" s="5">
        <f t="shared" si="490"/>
        <v>2.9501628282705763E-5</v>
      </c>
      <c r="BB240" s="5">
        <f t="shared" si="491"/>
        <v>9.1515993193892391E-6</v>
      </c>
      <c r="BC240" s="5">
        <f t="shared" si="492"/>
        <v>2.2711090872700601E-6</v>
      </c>
      <c r="BD240" s="5">
        <f t="shared" si="493"/>
        <v>5.8900418558882454E-4</v>
      </c>
      <c r="BE240" s="5">
        <f t="shared" si="494"/>
        <v>5.3697453591530981E-4</v>
      </c>
      <c r="BF240" s="5">
        <f t="shared" si="495"/>
        <v>2.4477046112432005E-4</v>
      </c>
      <c r="BG240" s="5">
        <f t="shared" si="496"/>
        <v>7.4382892336954972E-5</v>
      </c>
      <c r="BH240" s="5">
        <f t="shared" si="497"/>
        <v>1.6953070992502924E-5</v>
      </c>
      <c r="BI240" s="5">
        <f t="shared" si="498"/>
        <v>3.0911044951023464E-6</v>
      </c>
      <c r="BJ240" s="8">
        <f t="shared" si="499"/>
        <v>0.27185302410603884</v>
      </c>
      <c r="BK240" s="8">
        <f t="shared" si="500"/>
        <v>0.28993998618961053</v>
      </c>
      <c r="BL240" s="8">
        <f t="shared" si="501"/>
        <v>0.40097102958798236</v>
      </c>
      <c r="BM240" s="8">
        <f t="shared" si="502"/>
        <v>0.36416812931281067</v>
      </c>
      <c r="BN240" s="8">
        <f t="shared" si="503"/>
        <v>0.63547842219884321</v>
      </c>
    </row>
    <row r="241" spans="1:66" x14ac:dyDescent="0.25">
      <c r="A241" t="s">
        <v>122</v>
      </c>
      <c r="B241" t="s">
        <v>143</v>
      </c>
      <c r="C241" t="s">
        <v>131</v>
      </c>
      <c r="D241" s="16"/>
      <c r="E241">
        <f>VLOOKUP(A241,home!$A$2:$E$405,3,FALSE)</f>
        <v>1.2608999999999999</v>
      </c>
      <c r="F241">
        <f>VLOOKUP(B241,home!$B$2:$E$405,3,FALSE)</f>
        <v>0.68959999999999999</v>
      </c>
      <c r="G241">
        <f>VLOOKUP(C241,away!$B$2:$E$405,4,FALSE)</f>
        <v>0.8276</v>
      </c>
      <c r="H241">
        <f>VLOOKUP(A241,away!$A$2:$E$405,3,FALSE)</f>
        <v>1.0995999999999999</v>
      </c>
      <c r="I241">
        <f>VLOOKUP(C241,away!$B$2:$E$405,3,FALSE)</f>
        <v>1.1071</v>
      </c>
      <c r="J241">
        <f>VLOOKUP(B241,home!$B$2:$E$405,4,FALSE)</f>
        <v>1.0676000000000001</v>
      </c>
      <c r="K241" s="3">
        <f t="shared" si="448"/>
        <v>0.71961197126400001</v>
      </c>
      <c r="L241" s="3">
        <f t="shared" si="449"/>
        <v>1.2996611800159998</v>
      </c>
      <c r="M241" s="5">
        <f t="shared" si="450"/>
        <v>0.1327519205851499</v>
      </c>
      <c r="N241" s="5">
        <f t="shared" si="451"/>
        <v>9.5529871261361698E-2</v>
      </c>
      <c r="O241" s="5">
        <f t="shared" si="452"/>
        <v>0.1725325177570862</v>
      </c>
      <c r="P241" s="5">
        <f t="shared" si="453"/>
        <v>0.12415646521031788</v>
      </c>
      <c r="Q241" s="5">
        <f t="shared" si="454"/>
        <v>3.4372219486492307E-2</v>
      </c>
      <c r="R241" s="5">
        <f t="shared" si="455"/>
        <v>0.11211690780965305</v>
      </c>
      <c r="S241" s="5">
        <f t="shared" si="456"/>
        <v>2.9029387645720498E-2</v>
      </c>
      <c r="T241" s="5">
        <f t="shared" si="457"/>
        <v>4.4672239337583533E-2</v>
      </c>
      <c r="U241" s="5">
        <f t="shared" si="458"/>
        <v>8.0680669040928604E-2</v>
      </c>
      <c r="V241" s="5">
        <f t="shared" si="459"/>
        <v>3.0166428238862005E-3</v>
      </c>
      <c r="W241" s="5">
        <f t="shared" si="460"/>
        <v>8.2448868737978707E-3</v>
      </c>
      <c r="X241" s="5">
        <f t="shared" si="461"/>
        <v>1.0715559403498567E-2</v>
      </c>
      <c r="Y241" s="5">
        <f t="shared" si="462"/>
        <v>6.9632982894412467E-3</v>
      </c>
      <c r="Z241" s="5">
        <f t="shared" si="463"/>
        <v>4.8571330901212913E-2</v>
      </c>
      <c r="AA241" s="5">
        <f t="shared" si="464"/>
        <v>3.4952511176737859E-2</v>
      </c>
      <c r="AB241" s="5">
        <f t="shared" si="465"/>
        <v>1.257612273425966E-2</v>
      </c>
      <c r="AC241" s="5">
        <f t="shared" si="466"/>
        <v>1.7633252882749589E-4</v>
      </c>
      <c r="AD241" s="5">
        <f t="shared" si="467"/>
        <v>1.4832798240255907E-3</v>
      </c>
      <c r="AE241" s="5">
        <f t="shared" si="468"/>
        <v>1.9277612063870236E-3</v>
      </c>
      <c r="AF241" s="5">
        <f t="shared" si="469"/>
        <v>1.2527182021410135E-3</v>
      </c>
      <c r="AG241" s="5">
        <f t="shared" si="470"/>
        <v>5.4270307227403697E-4</v>
      </c>
      <c r="AH241" s="5">
        <f t="shared" si="471"/>
        <v>1.5781568308504496E-2</v>
      </c>
      <c r="AI241" s="5">
        <f t="shared" si="472"/>
        <v>1.135660548012039E-2</v>
      </c>
      <c r="AJ241" s="5">
        <f t="shared" si="473"/>
        <v>4.0861746282084884E-3</v>
      </c>
      <c r="AK241" s="5">
        <f t="shared" si="474"/>
        <v>9.8015339304468457E-4</v>
      </c>
      <c r="AL241" s="5">
        <f t="shared" si="475"/>
        <v>6.5966122024655307E-6</v>
      </c>
      <c r="AM241" s="5">
        <f t="shared" si="476"/>
        <v>2.1347718362063498E-4</v>
      </c>
      <c r="AN241" s="5">
        <f t="shared" si="477"/>
        <v>2.7744800837088668E-4</v>
      </c>
      <c r="AO241" s="5">
        <f t="shared" si="478"/>
        <v>1.8029420297619784E-4</v>
      </c>
      <c r="AP241" s="5">
        <f t="shared" si="479"/>
        <v>7.8107125530029801E-5</v>
      </c>
      <c r="AQ241" s="5">
        <f t="shared" si="480"/>
        <v>2.5378199733504096E-5</v>
      </c>
      <c r="AR241" s="5">
        <f t="shared" si="481"/>
        <v>4.1021383380668098E-3</v>
      </c>
      <c r="AS241" s="5">
        <f t="shared" si="482"/>
        <v>2.9519478558538859E-3</v>
      </c>
      <c r="AT241" s="5">
        <f t="shared" si="483"/>
        <v>1.0621285078097763E-3</v>
      </c>
      <c r="AU241" s="5">
        <f t="shared" si="484"/>
        <v>2.5477346308022805E-4</v>
      </c>
      <c r="AV241" s="5">
        <f t="shared" si="485"/>
        <v>4.5834508498229704E-5</v>
      </c>
      <c r="AW241" s="5">
        <f t="shared" si="486"/>
        <v>1.7137480736233669E-7</v>
      </c>
      <c r="AX241" s="5">
        <f t="shared" si="487"/>
        <v>2.5603456154188656E-5</v>
      </c>
      <c r="AY241" s="5">
        <f t="shared" si="488"/>
        <v>3.3275818037840743E-5</v>
      </c>
      <c r="AZ241" s="5">
        <f t="shared" si="489"/>
        <v>2.1623644468528897E-5</v>
      </c>
      <c r="BA241" s="5">
        <f t="shared" si="490"/>
        <v>9.3678037620715686E-6</v>
      </c>
      <c r="BB241" s="5">
        <f t="shared" si="491"/>
        <v>3.0437427228930649E-6</v>
      </c>
      <c r="BC241" s="5">
        <f t="shared" si="492"/>
        <v>7.9116685178006236E-7</v>
      </c>
      <c r="BD241" s="5">
        <f t="shared" si="493"/>
        <v>8.8856499217346437E-4</v>
      </c>
      <c r="BE241" s="5">
        <f t="shared" si="494"/>
        <v>6.3942200561412749E-4</v>
      </c>
      <c r="BF241" s="5">
        <f t="shared" si="495"/>
        <v>2.3006786496478131E-4</v>
      </c>
      <c r="BG241" s="5">
        <f t="shared" si="496"/>
        <v>5.5186529943935363E-5</v>
      </c>
      <c r="BH241" s="5">
        <f t="shared" si="497"/>
        <v>9.9282219000437708E-6</v>
      </c>
      <c r="BI241" s="5">
        <f t="shared" si="498"/>
        <v>1.4288934665273835E-6</v>
      </c>
      <c r="BJ241" s="8">
        <f t="shared" si="499"/>
        <v>0.2065729473092314</v>
      </c>
      <c r="BK241" s="8">
        <f t="shared" si="500"/>
        <v>0.28917062122414228</v>
      </c>
      <c r="BL241" s="8">
        <f t="shared" si="501"/>
        <v>0.45530465150991534</v>
      </c>
      <c r="BM241" s="8">
        <f t="shared" si="502"/>
        <v>0.32812654439121053</v>
      </c>
      <c r="BN241" s="8">
        <f t="shared" si="503"/>
        <v>0.6714599021100609</v>
      </c>
    </row>
    <row r="242" spans="1:66" x14ac:dyDescent="0.25">
      <c r="A242" t="s">
        <v>21</v>
      </c>
      <c r="B242" t="s">
        <v>272</v>
      </c>
      <c r="C242" t="s">
        <v>268</v>
      </c>
      <c r="D242" s="16"/>
      <c r="E242">
        <f>VLOOKUP(A242,home!$A$2:$E$405,3,FALSE)</f>
        <v>1.3974</v>
      </c>
      <c r="F242">
        <f>VLOOKUP(B242,home!$B$2:$E$405,3,FALSE)</f>
        <v>1.0546</v>
      </c>
      <c r="G242">
        <f>VLOOKUP(C242,away!$B$2:$E$405,4,FALSE)</f>
        <v>0.86629999999999996</v>
      </c>
      <c r="H242">
        <f>VLOOKUP(A242,away!$A$2:$E$405,3,FALSE)</f>
        <v>1.3632</v>
      </c>
      <c r="I242">
        <f>VLOOKUP(C242,away!$B$2:$E$405,3,FALSE)</f>
        <v>0.96519999999999995</v>
      </c>
      <c r="J242">
        <f>VLOOKUP(B242,home!$B$2:$E$405,4,FALSE)</f>
        <v>0.42470000000000002</v>
      </c>
      <c r="K242" s="3">
        <f t="shared" si="448"/>
        <v>1.2766646120519998</v>
      </c>
      <c r="L242" s="3">
        <f t="shared" si="449"/>
        <v>0.55880354380800001</v>
      </c>
      <c r="M242" s="5">
        <f t="shared" si="450"/>
        <v>0.15953879526043932</v>
      </c>
      <c r="N242" s="5">
        <f t="shared" si="451"/>
        <v>0.20367753415841217</v>
      </c>
      <c r="O242" s="5">
        <f t="shared" si="452"/>
        <v>8.9150844166392448E-2</v>
      </c>
      <c r="P242" s="5">
        <f t="shared" si="453"/>
        <v>0.11381572788179568</v>
      </c>
      <c r="Q242" s="5">
        <f t="shared" si="454"/>
        <v>0.13001395006502864</v>
      </c>
      <c r="R242" s="5">
        <f t="shared" si="455"/>
        <v>2.4908903826827429E-2</v>
      </c>
      <c r="S242" s="5">
        <f t="shared" si="456"/>
        <v>2.0299169070626618E-2</v>
      </c>
      <c r="T242" s="5">
        <f t="shared" si="457"/>
        <v>7.265225604081435E-2</v>
      </c>
      <c r="U242" s="5">
        <f t="shared" si="458"/>
        <v>3.1800316040717209E-2</v>
      </c>
      <c r="V242" s="5">
        <f t="shared" si="459"/>
        <v>1.609058090365659E-3</v>
      </c>
      <c r="W242" s="5">
        <f t="shared" si="460"/>
        <v>5.5328069707039289E-2</v>
      </c>
      <c r="X242" s="5">
        <f t="shared" si="461"/>
        <v>3.0917521424349607E-2</v>
      </c>
      <c r="Y242" s="5">
        <f t="shared" si="462"/>
        <v>8.6384102688431622E-3</v>
      </c>
      <c r="Z242" s="5">
        <f t="shared" si="463"/>
        <v>4.6397279102679406E-3</v>
      </c>
      <c r="AA242" s="5">
        <f t="shared" si="464"/>
        <v>5.9233764325890559E-3</v>
      </c>
      <c r="AB242" s="5">
        <f t="shared" si="465"/>
        <v>3.7810825376746334E-3</v>
      </c>
      <c r="AC242" s="5">
        <f t="shared" si="466"/>
        <v>7.1744351217245848E-5</v>
      </c>
      <c r="AD242" s="5">
        <f t="shared" si="467"/>
        <v>1.7658847162030838E-2</v>
      </c>
      <c r="AE242" s="5">
        <f t="shared" si="468"/>
        <v>9.8678263737066764E-3</v>
      </c>
      <c r="AF242" s="5">
        <f t="shared" si="469"/>
        <v>2.7570881736546679E-3</v>
      </c>
      <c r="AG242" s="5">
        <f t="shared" si="470"/>
        <v>5.1355688067645177E-4</v>
      </c>
      <c r="AH242" s="5">
        <f t="shared" si="471"/>
        <v>6.4817409964065278E-4</v>
      </c>
      <c r="AI242" s="5">
        <f t="shared" si="472"/>
        <v>8.2750093545988816E-4</v>
      </c>
      <c r="AJ242" s="5">
        <f t="shared" si="473"/>
        <v>5.2822058037078261E-4</v>
      </c>
      <c r="AK242" s="5">
        <f t="shared" si="474"/>
        <v>2.2478684077231582E-4</v>
      </c>
      <c r="AL242" s="5">
        <f t="shared" si="475"/>
        <v>2.0473103214470241E-6</v>
      </c>
      <c r="AM242" s="5">
        <f t="shared" si="476"/>
        <v>4.5088850522799267E-3</v>
      </c>
      <c r="AN242" s="5">
        <f t="shared" si="477"/>
        <v>2.5195809458369422E-3</v>
      </c>
      <c r="AO242" s="5">
        <f t="shared" si="478"/>
        <v>7.0397538072239786E-4</v>
      </c>
      <c r="AP242" s="5">
        <f t="shared" si="479"/>
        <v>1.3112797916708732E-4</v>
      </c>
      <c r="AQ242" s="5">
        <f t="shared" si="480"/>
        <v>1.8318694862737495E-5</v>
      </c>
      <c r="AR242" s="5">
        <f t="shared" si="481"/>
        <v>7.2440396776751324E-5</v>
      </c>
      <c r="AS242" s="5">
        <f t="shared" si="482"/>
        <v>9.2482091047884157E-5</v>
      </c>
      <c r="AT242" s="5">
        <f t="shared" si="483"/>
        <v>5.9034306444702389E-5</v>
      </c>
      <c r="AU242" s="5">
        <f t="shared" si="484"/>
        <v>2.5122336644994949E-5</v>
      </c>
      <c r="AV242" s="5">
        <f t="shared" si="485"/>
        <v>8.0181995416805593E-6</v>
      </c>
      <c r="AW242" s="5">
        <f t="shared" si="486"/>
        <v>4.0571134029573351E-8</v>
      </c>
      <c r="AX242" s="5">
        <f t="shared" si="487"/>
        <v>9.5938899767600196E-4</v>
      </c>
      <c r="AY242" s="5">
        <f t="shared" si="488"/>
        <v>5.3610997179175492E-4</v>
      </c>
      <c r="AZ242" s="5">
        <f t="shared" si="489"/>
        <v>1.4979007605401979E-4</v>
      </c>
      <c r="BA242" s="5">
        <f t="shared" si="490"/>
        <v>2.7901075108752035E-5</v>
      </c>
      <c r="BB242" s="5">
        <f t="shared" si="491"/>
        <v>3.8978049117059536E-6</v>
      </c>
      <c r="BC242" s="5">
        <f t="shared" si="492"/>
        <v>4.3562143954670324E-7</v>
      </c>
      <c r="BD242" s="5">
        <f t="shared" si="493"/>
        <v>6.7466584056177072E-6</v>
      </c>
      <c r="BE242" s="5">
        <f t="shared" si="494"/>
        <v>8.6132200360552928E-6</v>
      </c>
      <c r="BF242" s="5">
        <f t="shared" si="495"/>
        <v>5.4980966079245221E-6</v>
      </c>
      <c r="BG242" s="5">
        <f t="shared" si="496"/>
        <v>2.3397417909934587E-6</v>
      </c>
      <c r="BH242" s="5">
        <f t="shared" si="497"/>
        <v>7.4676638647512918E-7</v>
      </c>
      <c r="BI242" s="5">
        <f t="shared" si="498"/>
        <v>1.9067404381654871E-7</v>
      </c>
      <c r="BJ242" s="8">
        <f t="shared" si="499"/>
        <v>0.54158447185440672</v>
      </c>
      <c r="BK242" s="8">
        <f t="shared" si="500"/>
        <v>0.29587265193655776</v>
      </c>
      <c r="BL242" s="8">
        <f t="shared" si="501"/>
        <v>0.15807443794817133</v>
      </c>
      <c r="BM242" s="8">
        <f t="shared" si="502"/>
        <v>0.2785294648898502</v>
      </c>
      <c r="BN242" s="8">
        <f t="shared" si="503"/>
        <v>0.72110575535889565</v>
      </c>
    </row>
    <row r="243" spans="1:66" x14ac:dyDescent="0.25">
      <c r="A243" t="s">
        <v>21</v>
      </c>
      <c r="B243" t="s">
        <v>153</v>
      </c>
      <c r="C243" t="s">
        <v>270</v>
      </c>
      <c r="D243" s="16"/>
      <c r="E243">
        <f>VLOOKUP(A243,home!$A$2:$E$405,3,FALSE)</f>
        <v>1.3974</v>
      </c>
      <c r="F243">
        <f>VLOOKUP(B243,home!$B$2:$E$405,3,FALSE)</f>
        <v>1.6572</v>
      </c>
      <c r="G243">
        <f>VLOOKUP(C243,away!$B$2:$E$405,4,FALSE)</f>
        <v>1.0923</v>
      </c>
      <c r="H243">
        <f>VLOOKUP(A243,away!$A$2:$E$405,3,FALSE)</f>
        <v>1.3632</v>
      </c>
      <c r="I243">
        <f>VLOOKUP(C243,away!$B$2:$E$405,3,FALSE)</f>
        <v>1.081</v>
      </c>
      <c r="J243">
        <f>VLOOKUP(B243,home!$B$2:$E$405,4,FALSE)</f>
        <v>0.54049999999999998</v>
      </c>
      <c r="K243" s="3">
        <f t="shared" si="448"/>
        <v>2.5295169691439998</v>
      </c>
      <c r="L243" s="3">
        <f t="shared" si="449"/>
        <v>0.79649117759999988</v>
      </c>
      <c r="M243" s="5">
        <f t="shared" si="450"/>
        <v>3.5936271450145336E-2</v>
      </c>
      <c r="N243" s="5">
        <f t="shared" si="451"/>
        <v>9.0901408440907688E-2</v>
      </c>
      <c r="O243" s="5">
        <f t="shared" si="452"/>
        <v>2.8622923165879513E-2</v>
      </c>
      <c r="P243" s="5">
        <f t="shared" si="453"/>
        <v>7.2402169854597132E-2</v>
      </c>
      <c r="Q243" s="5">
        <f t="shared" si="454"/>
        <v>0.1149683275851828</v>
      </c>
      <c r="R243" s="5">
        <f t="shared" si="455"/>
        <v>1.1398952889372843E-2</v>
      </c>
      <c r="S243" s="5">
        <f t="shared" si="456"/>
        <v>3.6467849808280071E-2</v>
      </c>
      <c r="T243" s="5">
        <f t="shared" si="457"/>
        <v>9.1571258625024798E-2</v>
      </c>
      <c r="U243" s="5">
        <f t="shared" si="458"/>
        <v>2.883384476414164E-2</v>
      </c>
      <c r="V243" s="5">
        <f t="shared" si="459"/>
        <v>8.1636845495412051E-3</v>
      </c>
      <c r="W243" s="5">
        <f t="shared" si="460"/>
        <v>9.6938111846942052E-2</v>
      </c>
      <c r="X243" s="5">
        <f t="shared" si="461"/>
        <v>7.7210350859291371E-2</v>
      </c>
      <c r="Y243" s="5">
        <f t="shared" si="462"/>
        <v>3.0748681639413071E-2</v>
      </c>
      <c r="Z243" s="5">
        <f t="shared" si="463"/>
        <v>3.0263884700878329E-3</v>
      </c>
      <c r="AA243" s="5">
        <f t="shared" si="464"/>
        <v>7.6553009903089228E-3</v>
      </c>
      <c r="AB243" s="5">
        <f t="shared" si="465"/>
        <v>9.6821068794456424E-3</v>
      </c>
      <c r="AC243" s="5">
        <f t="shared" si="466"/>
        <v>1.0279803168631906E-3</v>
      </c>
      <c r="AD243" s="5">
        <f t="shared" si="467"/>
        <v>6.1301649718404738E-2</v>
      </c>
      <c r="AE243" s="5">
        <f t="shared" si="468"/>
        <v>4.8826223173034887E-2</v>
      </c>
      <c r="AF243" s="5">
        <f t="shared" si="469"/>
        <v>1.9444827996425478E-2</v>
      </c>
      <c r="AG243" s="5">
        <f t="shared" si="470"/>
        <v>5.162544649700793E-3</v>
      </c>
      <c r="AH243" s="5">
        <f t="shared" si="471"/>
        <v>6.0262292910382993E-4</v>
      </c>
      <c r="AI243" s="5">
        <f t="shared" si="472"/>
        <v>1.5243449251633994E-3</v>
      </c>
      <c r="AJ243" s="5">
        <f t="shared" si="473"/>
        <v>1.9279281775146798E-3</v>
      </c>
      <c r="AK243" s="5">
        <f t="shared" si="474"/>
        <v>1.6255756801047496E-3</v>
      </c>
      <c r="AL243" s="5">
        <f t="shared" si="475"/>
        <v>8.28444382294539E-5</v>
      </c>
      <c r="AM243" s="5">
        <f t="shared" si="476"/>
        <v>3.1012712639845254E-2</v>
      </c>
      <c r="AN243" s="5">
        <f t="shared" si="477"/>
        <v>2.4701352011080747E-2</v>
      </c>
      <c r="AO243" s="5">
        <f t="shared" si="478"/>
        <v>9.8372044758089135E-3</v>
      </c>
      <c r="AP243" s="5">
        <f t="shared" si="479"/>
        <v>2.611748859076344E-3</v>
      </c>
      <c r="AQ243" s="5">
        <f t="shared" si="480"/>
        <v>5.2005873109029323E-4</v>
      </c>
      <c r="AR243" s="5">
        <f t="shared" si="481"/>
        <v>9.5996769290134179E-5</v>
      </c>
      <c r="AS243" s="5">
        <f t="shared" si="482"/>
        <v>2.4282545690239605E-4</v>
      </c>
      <c r="AT243" s="5">
        <f t="shared" si="483"/>
        <v>3.071155568873779E-4</v>
      </c>
      <c r="AU243" s="5">
        <f t="shared" si="484"/>
        <v>2.5895133754491064E-4</v>
      </c>
      <c r="AV243" s="5">
        <f t="shared" si="485"/>
        <v>1.6375545062559681E-4</v>
      </c>
      <c r="AW243" s="5">
        <f t="shared" si="486"/>
        <v>4.6363842668594527E-6</v>
      </c>
      <c r="AX243" s="5">
        <f t="shared" si="487"/>
        <v>1.3074530480279192E-2</v>
      </c>
      <c r="AY243" s="5">
        <f t="shared" si="488"/>
        <v>1.0413748178804666E-2</v>
      </c>
      <c r="AZ243" s="5">
        <f t="shared" si="489"/>
        <v>4.1472292750829908E-3</v>
      </c>
      <c r="BA243" s="5">
        <f t="shared" si="490"/>
        <v>1.1010771763626821E-3</v>
      </c>
      <c r="BB243" s="5">
        <f t="shared" si="491"/>
        <v>2.1924956420739879E-4</v>
      </c>
      <c r="BC243" s="5">
        <f t="shared" si="492"/>
        <v>3.4926068716767584E-5</v>
      </c>
      <c r="BD243" s="5">
        <f t="shared" si="493"/>
        <v>1.2743429969615742E-5</v>
      </c>
      <c r="BE243" s="5">
        <f t="shared" si="494"/>
        <v>3.2234722353241225E-5</v>
      </c>
      <c r="BF243" s="5">
        <f t="shared" si="495"/>
        <v>4.0769138594084541E-5</v>
      </c>
      <c r="BG243" s="5">
        <f t="shared" si="496"/>
        <v>3.4375409297040137E-5</v>
      </c>
      <c r="BH243" s="5">
        <f t="shared" si="497"/>
        <v>2.1738295284533364E-5</v>
      </c>
      <c r="BI243" s="5">
        <f t="shared" si="498"/>
        <v>1.0997477360498027E-5</v>
      </c>
      <c r="BJ243" s="8">
        <f t="shared" si="499"/>
        <v>0.7347472219946829</v>
      </c>
      <c r="BK243" s="8">
        <f t="shared" si="500"/>
        <v>0.16449454859646104</v>
      </c>
      <c r="BL243" s="8">
        <f t="shared" si="501"/>
        <v>9.3095103445144656E-2</v>
      </c>
      <c r="BM243" s="8">
        <f t="shared" si="502"/>
        <v>0.63072409732575352</v>
      </c>
      <c r="BN243" s="8">
        <f t="shared" si="503"/>
        <v>0.35423005338608538</v>
      </c>
    </row>
    <row r="244" spans="1:66" x14ac:dyDescent="0.25">
      <c r="A244" t="s">
        <v>154</v>
      </c>
      <c r="B244" t="s">
        <v>155</v>
      </c>
      <c r="C244" t="s">
        <v>497</v>
      </c>
      <c r="D244" s="10"/>
      <c r="E244">
        <f>VLOOKUP(A244,home!$A$2:$E$405,3,FALSE)</f>
        <v>1.3447</v>
      </c>
      <c r="F244">
        <f>VLOOKUP(B244,home!$B$2:$E$405,3,FALSE)</f>
        <v>1.7222</v>
      </c>
      <c r="G244" t="e">
        <f>VLOOKUP(C244,away!$B$2:$E$405,4,FALSE)</f>
        <v>#N/A</v>
      </c>
      <c r="H244">
        <f>VLOOKUP(A244,away!$A$2:$E$405,3,FALSE)</f>
        <v>1.05</v>
      </c>
      <c r="I244" t="e">
        <f>VLOOKUP(C244,away!$B$2:$E$405,3,FALSE)</f>
        <v>#N/A</v>
      </c>
      <c r="J244">
        <f>VLOOKUP(B244,home!$B$2:$E$405,4,FALSE)</f>
        <v>0.90229999999999999</v>
      </c>
      <c r="K244" s="3" t="e">
        <f t="shared" si="448"/>
        <v>#N/A</v>
      </c>
      <c r="L244" s="3" t="e">
        <f t="shared" si="449"/>
        <v>#N/A</v>
      </c>
      <c r="M244" s="5" t="e">
        <f t="shared" si="450"/>
        <v>#N/A</v>
      </c>
      <c r="N244" s="5" t="e">
        <f t="shared" si="451"/>
        <v>#N/A</v>
      </c>
      <c r="O244" s="5" t="e">
        <f t="shared" si="452"/>
        <v>#N/A</v>
      </c>
      <c r="P244" s="5" t="e">
        <f t="shared" si="453"/>
        <v>#N/A</v>
      </c>
      <c r="Q244" s="5" t="e">
        <f t="shared" si="454"/>
        <v>#N/A</v>
      </c>
      <c r="R244" s="5" t="e">
        <f t="shared" si="455"/>
        <v>#N/A</v>
      </c>
      <c r="S244" s="5" t="e">
        <f t="shared" si="456"/>
        <v>#N/A</v>
      </c>
      <c r="T244" s="5" t="e">
        <f t="shared" si="457"/>
        <v>#N/A</v>
      </c>
      <c r="U244" s="5" t="e">
        <f t="shared" si="458"/>
        <v>#N/A</v>
      </c>
      <c r="V244" s="5" t="e">
        <f t="shared" si="459"/>
        <v>#N/A</v>
      </c>
      <c r="W244" s="5" t="e">
        <f t="shared" si="460"/>
        <v>#N/A</v>
      </c>
      <c r="X244" s="5" t="e">
        <f t="shared" si="461"/>
        <v>#N/A</v>
      </c>
      <c r="Y244" s="5" t="e">
        <f t="shared" si="462"/>
        <v>#N/A</v>
      </c>
      <c r="Z244" s="5" t="e">
        <f t="shared" si="463"/>
        <v>#N/A</v>
      </c>
      <c r="AA244" s="5" t="e">
        <f t="shared" si="464"/>
        <v>#N/A</v>
      </c>
      <c r="AB244" s="5" t="e">
        <f t="shared" si="465"/>
        <v>#N/A</v>
      </c>
      <c r="AC244" s="5" t="e">
        <f t="shared" si="466"/>
        <v>#N/A</v>
      </c>
      <c r="AD244" s="5" t="e">
        <f t="shared" si="467"/>
        <v>#N/A</v>
      </c>
      <c r="AE244" s="5" t="e">
        <f t="shared" si="468"/>
        <v>#N/A</v>
      </c>
      <c r="AF244" s="5" t="e">
        <f t="shared" si="469"/>
        <v>#N/A</v>
      </c>
      <c r="AG244" s="5" t="e">
        <f t="shared" si="470"/>
        <v>#N/A</v>
      </c>
      <c r="AH244" s="5" t="e">
        <f t="shared" si="471"/>
        <v>#N/A</v>
      </c>
      <c r="AI244" s="5" t="e">
        <f t="shared" si="472"/>
        <v>#N/A</v>
      </c>
      <c r="AJ244" s="5" t="e">
        <f t="shared" si="473"/>
        <v>#N/A</v>
      </c>
      <c r="AK244" s="5" t="e">
        <f t="shared" si="474"/>
        <v>#N/A</v>
      </c>
      <c r="AL244" s="5" t="e">
        <f t="shared" si="475"/>
        <v>#N/A</v>
      </c>
      <c r="AM244" s="5" t="e">
        <f t="shared" si="476"/>
        <v>#N/A</v>
      </c>
      <c r="AN244" s="5" t="e">
        <f t="shared" si="477"/>
        <v>#N/A</v>
      </c>
      <c r="AO244" s="5" t="e">
        <f t="shared" si="478"/>
        <v>#N/A</v>
      </c>
      <c r="AP244" s="5" t="e">
        <f t="shared" si="479"/>
        <v>#N/A</v>
      </c>
      <c r="AQ244" s="5" t="e">
        <f t="shared" si="480"/>
        <v>#N/A</v>
      </c>
      <c r="AR244" s="5" t="e">
        <f t="shared" si="481"/>
        <v>#N/A</v>
      </c>
      <c r="AS244" s="5" t="e">
        <f t="shared" si="482"/>
        <v>#N/A</v>
      </c>
      <c r="AT244" s="5" t="e">
        <f t="shared" si="483"/>
        <v>#N/A</v>
      </c>
      <c r="AU244" s="5" t="e">
        <f t="shared" si="484"/>
        <v>#N/A</v>
      </c>
      <c r="AV244" s="5" t="e">
        <f t="shared" si="485"/>
        <v>#N/A</v>
      </c>
      <c r="AW244" s="5" t="e">
        <f t="shared" si="486"/>
        <v>#N/A</v>
      </c>
      <c r="AX244" s="5" t="e">
        <f t="shared" si="487"/>
        <v>#N/A</v>
      </c>
      <c r="AY244" s="5" t="e">
        <f t="shared" si="488"/>
        <v>#N/A</v>
      </c>
      <c r="AZ244" s="5" t="e">
        <f t="shared" si="489"/>
        <v>#N/A</v>
      </c>
      <c r="BA244" s="5" t="e">
        <f t="shared" si="490"/>
        <v>#N/A</v>
      </c>
      <c r="BB244" s="5" t="e">
        <f t="shared" si="491"/>
        <v>#N/A</v>
      </c>
      <c r="BC244" s="5" t="e">
        <f t="shared" si="492"/>
        <v>#N/A</v>
      </c>
      <c r="BD244" s="5" t="e">
        <f t="shared" si="493"/>
        <v>#N/A</v>
      </c>
      <c r="BE244" s="5" t="e">
        <f t="shared" si="494"/>
        <v>#N/A</v>
      </c>
      <c r="BF244" s="5" t="e">
        <f t="shared" si="495"/>
        <v>#N/A</v>
      </c>
      <c r="BG244" s="5" t="e">
        <f t="shared" si="496"/>
        <v>#N/A</v>
      </c>
      <c r="BH244" s="5" t="e">
        <f t="shared" si="497"/>
        <v>#N/A</v>
      </c>
      <c r="BI244" s="5" t="e">
        <f t="shared" si="498"/>
        <v>#N/A</v>
      </c>
      <c r="BJ244" s="8" t="e">
        <f t="shared" si="499"/>
        <v>#N/A</v>
      </c>
      <c r="BK244" s="8" t="e">
        <f t="shared" si="500"/>
        <v>#N/A</v>
      </c>
      <c r="BL244" s="8" t="e">
        <f t="shared" si="501"/>
        <v>#N/A</v>
      </c>
      <c r="BM244" s="8" t="e">
        <f t="shared" si="502"/>
        <v>#N/A</v>
      </c>
      <c r="BN244" s="8" t="e">
        <f t="shared" si="503"/>
        <v>#N/A</v>
      </c>
    </row>
    <row r="245" spans="1:66" x14ac:dyDescent="0.25">
      <c r="A245" t="s">
        <v>154</v>
      </c>
      <c r="B245" t="s">
        <v>159</v>
      </c>
      <c r="C245" t="s">
        <v>160</v>
      </c>
      <c r="D245" s="10"/>
      <c r="E245">
        <f>VLOOKUP(A245,home!$A$2:$E$405,3,FALSE)</f>
        <v>1.3447</v>
      </c>
      <c r="F245">
        <f>VLOOKUP(B245,home!$B$2:$E$405,3,FALSE)</f>
        <v>0.82189999999999996</v>
      </c>
      <c r="G245">
        <f>VLOOKUP(C245,away!$B$2:$E$405,4,FALSE)</f>
        <v>1.1741999999999999</v>
      </c>
      <c r="H245">
        <f>VLOOKUP(A245,away!$A$2:$E$405,3,FALSE)</f>
        <v>1.05</v>
      </c>
      <c r="I245">
        <f>VLOOKUP(C245,away!$B$2:$E$405,3,FALSE)</f>
        <v>0.85209999999999997</v>
      </c>
      <c r="J245">
        <f>VLOOKUP(B245,home!$B$2:$E$405,4,FALSE)</f>
        <v>0.85209999999999997</v>
      </c>
      <c r="K245" s="3">
        <f t="shared" si="448"/>
        <v>1.2977363256059997</v>
      </c>
      <c r="L245" s="3">
        <f t="shared" si="449"/>
        <v>0.76237813049999992</v>
      </c>
      <c r="M245" s="5">
        <f t="shared" si="450"/>
        <v>0.12743938284453679</v>
      </c>
      <c r="N245" s="5">
        <f t="shared" si="451"/>
        <v>0.16538271643016544</v>
      </c>
      <c r="O245" s="5">
        <f t="shared" si="452"/>
        <v>9.7156998445091708E-2</v>
      </c>
      <c r="P245" s="5">
        <f t="shared" si="453"/>
        <v>0.12608416616904114</v>
      </c>
      <c r="Q245" s="5">
        <f t="shared" si="454"/>
        <v>0.10731157936941098</v>
      </c>
      <c r="R245" s="5">
        <f t="shared" si="455"/>
        <v>3.7035185419780209E-2</v>
      </c>
      <c r="S245" s="5">
        <f t="shared" si="456"/>
        <v>3.1185840286780474E-2</v>
      </c>
      <c r="T245" s="5">
        <f t="shared" si="457"/>
        <v>8.1812001260653897E-2</v>
      </c>
      <c r="U245" s="5">
        <f t="shared" si="458"/>
        <v>4.8061905444802461E-2</v>
      </c>
      <c r="V245" s="5">
        <f t="shared" si="459"/>
        <v>3.4282448478411992E-3</v>
      </c>
      <c r="W245" s="5">
        <f t="shared" si="460"/>
        <v>4.6420711568612001E-2</v>
      </c>
      <c r="X245" s="5">
        <f t="shared" si="461"/>
        <v>3.5390135302158135E-2</v>
      </c>
      <c r="Y245" s="5">
        <f t="shared" si="462"/>
        <v>1.3490332594900683E-2</v>
      </c>
      <c r="Z245" s="5">
        <f t="shared" si="463"/>
        <v>9.4116051410176298E-3</v>
      </c>
      <c r="AA245" s="5">
        <f t="shared" si="464"/>
        <v>1.2213781873758756E-2</v>
      </c>
      <c r="AB245" s="5">
        <f t="shared" si="465"/>
        <v>7.9251342053024264E-3</v>
      </c>
      <c r="AC245" s="5">
        <f t="shared" si="466"/>
        <v>2.1198676157602482E-4</v>
      </c>
      <c r="AD245" s="5">
        <f t="shared" si="467"/>
        <v>1.506046091576662E-2</v>
      </c>
      <c r="AE245" s="5">
        <f t="shared" si="468"/>
        <v>1.1481766037430471E-2</v>
      </c>
      <c r="AF245" s="5">
        <f t="shared" si="469"/>
        <v>4.3767236632273176E-3</v>
      </c>
      <c r="AG245" s="5">
        <f t="shared" si="470"/>
        <v>1.1122394680287847E-3</v>
      </c>
      <c r="AH245" s="5">
        <f t="shared" si="471"/>
        <v>1.7938004831033025E-3</v>
      </c>
      <c r="AI245" s="5">
        <f t="shared" si="472"/>
        <v>2.3278800478127469E-3</v>
      </c>
      <c r="AJ245" s="5">
        <f t="shared" si="473"/>
        <v>1.5104872498500168E-3</v>
      </c>
      <c r="AK245" s="5">
        <f t="shared" si="474"/>
        <v>6.5340472449835758E-4</v>
      </c>
      <c r="AL245" s="5">
        <f t="shared" si="475"/>
        <v>8.3892980256485124E-6</v>
      </c>
      <c r="AM245" s="5">
        <f t="shared" si="476"/>
        <v>3.9089014421519481E-3</v>
      </c>
      <c r="AN245" s="5">
        <f t="shared" si="477"/>
        <v>2.980060973776556E-3</v>
      </c>
      <c r="AO245" s="5">
        <f t="shared" si="478"/>
        <v>1.1359666569818899E-3</v>
      </c>
      <c r="AP245" s="5">
        <f t="shared" si="479"/>
        <v>2.8867871208672932E-4</v>
      </c>
      <c r="AQ245" s="5">
        <f t="shared" si="480"/>
        <v>5.5020584208957115E-5</v>
      </c>
      <c r="AR245" s="5">
        <f t="shared" si="481"/>
        <v>2.735108517596586E-4</v>
      </c>
      <c r="AS245" s="5">
        <f t="shared" si="482"/>
        <v>3.5494496777594662E-4</v>
      </c>
      <c r="AT245" s="5">
        <f t="shared" si="483"/>
        <v>2.3031248913694851E-4</v>
      </c>
      <c r="AU245" s="5">
        <f t="shared" si="484"/>
        <v>9.962829446458511E-5</v>
      </c>
      <c r="AV245" s="5">
        <f t="shared" si="485"/>
        <v>3.2322814196215819E-5</v>
      </c>
      <c r="AW245" s="5">
        <f t="shared" si="486"/>
        <v>2.3055790279302889E-7</v>
      </c>
      <c r="AX245" s="5">
        <f t="shared" si="487"/>
        <v>8.4545389911571029E-4</v>
      </c>
      <c r="AY245" s="5">
        <f t="shared" si="488"/>
        <v>6.4455556303177073E-4</v>
      </c>
      <c r="AZ245" s="5">
        <f t="shared" si="489"/>
        <v>2.4569753257376809E-4</v>
      </c>
      <c r="BA245" s="5">
        <f t="shared" si="490"/>
        <v>6.2438141850684059E-5</v>
      </c>
      <c r="BB245" s="5">
        <f t="shared" si="491"/>
        <v>1.190036846400458E-5</v>
      </c>
      <c r="BC245" s="5">
        <f t="shared" si="492"/>
        <v>1.8145161323697943E-6</v>
      </c>
      <c r="BD245" s="5">
        <f t="shared" si="493"/>
        <v>3.4753115305998498E-5</v>
      </c>
      <c r="BE245" s="5">
        <f t="shared" si="494"/>
        <v>4.5100380160568124E-5</v>
      </c>
      <c r="BF245" s="5">
        <f t="shared" si="495"/>
        <v>2.9264200816504708E-5</v>
      </c>
      <c r="BG245" s="5">
        <f t="shared" si="496"/>
        <v>1.2659072146468972E-5</v>
      </c>
      <c r="BH245" s="5">
        <f t="shared" si="497"/>
        <v>4.1070344432349758E-6</v>
      </c>
      <c r="BI245" s="5">
        <f t="shared" si="498"/>
        <v>1.0659695575002082E-6</v>
      </c>
      <c r="BJ245" s="8">
        <f t="shared" si="499"/>
        <v>0.49201915500072874</v>
      </c>
      <c r="BK245" s="8">
        <f t="shared" si="500"/>
        <v>0.28900256577083305</v>
      </c>
      <c r="BL245" s="8">
        <f t="shared" si="501"/>
        <v>0.20979624708376357</v>
      </c>
      <c r="BM245" s="8">
        <f t="shared" si="502"/>
        <v>0.33917521931318789</v>
      </c>
      <c r="BN245" s="8">
        <f t="shared" si="503"/>
        <v>0.66041002867802634</v>
      </c>
    </row>
    <row r="246" spans="1:66" x14ac:dyDescent="0.25">
      <c r="A246" t="s">
        <v>154</v>
      </c>
      <c r="B246" t="s">
        <v>169</v>
      </c>
      <c r="C246" t="s">
        <v>161</v>
      </c>
      <c r="D246" s="10"/>
      <c r="E246">
        <f>VLOOKUP(A246,home!$A$2:$E$405,3,FALSE)</f>
        <v>1.3447</v>
      </c>
      <c r="F246">
        <f>VLOOKUP(B246,home!$B$2:$E$405,3,FALSE)</f>
        <v>0.74370000000000003</v>
      </c>
      <c r="G246">
        <f>VLOOKUP(C246,away!$B$2:$E$405,4,FALSE)</f>
        <v>1.0959000000000001</v>
      </c>
      <c r="H246">
        <f>VLOOKUP(A246,away!$A$2:$E$405,3,FALSE)</f>
        <v>1.05</v>
      </c>
      <c r="I246">
        <f>VLOOKUP(C246,away!$B$2:$E$405,3,FALSE)</f>
        <v>0.95240000000000002</v>
      </c>
      <c r="J246">
        <f>VLOOKUP(B246,home!$B$2:$E$405,4,FALSE)</f>
        <v>1.1529</v>
      </c>
      <c r="K246" s="3">
        <f t="shared" si="448"/>
        <v>1.0959585101010003</v>
      </c>
      <c r="L246" s="3">
        <f t="shared" si="449"/>
        <v>1.1529230580000003</v>
      </c>
      <c r="M246" s="5">
        <f t="shared" si="450"/>
        <v>0.10551717236274061</v>
      </c>
      <c r="N246" s="5">
        <f t="shared" si="451"/>
        <v>0.11564244301273964</v>
      </c>
      <c r="O246" s="5">
        <f t="shared" si="452"/>
        <v>0.12165318103196401</v>
      </c>
      <c r="P246" s="5">
        <f t="shared" si="453"/>
        <v>0.13332683903283854</v>
      </c>
      <c r="Q246" s="5">
        <f t="shared" si="454"/>
        <v>6.3369659774340989E-2</v>
      </c>
      <c r="R246" s="5">
        <f t="shared" si="455"/>
        <v>7.0128378745399803E-2</v>
      </c>
      <c r="S246" s="5">
        <f t="shared" si="456"/>
        <v>4.211647641906812E-2</v>
      </c>
      <c r="T246" s="5">
        <f t="shared" si="457"/>
        <v>7.3060341931452805E-2</v>
      </c>
      <c r="U246" s="5">
        <f t="shared" si="458"/>
        <v>7.6857793485607021E-2</v>
      </c>
      <c r="V246" s="5">
        <f t="shared" si="459"/>
        <v>5.912946623251091E-3</v>
      </c>
      <c r="W246" s="5">
        <f t="shared" si="460"/>
        <v>2.3150172637298017E-2</v>
      </c>
      <c r="X246" s="5">
        <f t="shared" si="461"/>
        <v>2.6690367830221558E-2</v>
      </c>
      <c r="Y246" s="5">
        <f t="shared" si="462"/>
        <v>1.538597024898194E-2</v>
      </c>
      <c r="Z246" s="5">
        <f t="shared" si="463"/>
        <v>2.6950874958576173E-2</v>
      </c>
      <c r="AA246" s="5">
        <f t="shared" si="464"/>
        <v>2.9537040765519499E-2</v>
      </c>
      <c r="AB246" s="5">
        <f t="shared" si="465"/>
        <v>1.6185685595085632E-2</v>
      </c>
      <c r="AC246" s="5">
        <f t="shared" si="466"/>
        <v>4.6695863869544328E-4</v>
      </c>
      <c r="AD246" s="5">
        <f t="shared" si="467"/>
        <v>6.3429071780385189E-3</v>
      </c>
      <c r="AE246" s="5">
        <f t="shared" si="468"/>
        <v>7.3128839403143213E-3</v>
      </c>
      <c r="AF246" s="5">
        <f t="shared" si="469"/>
        <v>4.2155962576331399E-3</v>
      </c>
      <c r="AG246" s="5">
        <f t="shared" si="470"/>
        <v>1.6200860428812515E-3</v>
      </c>
      <c r="AH246" s="5">
        <f t="shared" si="471"/>
        <v>7.7680712932543241E-3</v>
      </c>
      <c r="AI246" s="5">
        <f t="shared" si="472"/>
        <v>8.5134838409133586E-3</v>
      </c>
      <c r="AJ246" s="5">
        <f t="shared" si="473"/>
        <v>4.665212533028173E-3</v>
      </c>
      <c r="AK246" s="5">
        <f t="shared" si="474"/>
        <v>1.7042931256673571E-3</v>
      </c>
      <c r="AL246" s="5">
        <f t="shared" si="475"/>
        <v>2.3601132540706647E-5</v>
      </c>
      <c r="AM246" s="5">
        <f t="shared" si="476"/>
        <v>1.3903126201104076E-3</v>
      </c>
      <c r="AN246" s="5">
        <f t="shared" si="477"/>
        <v>1.6029234775536837E-3</v>
      </c>
      <c r="AO246" s="5">
        <f t="shared" si="478"/>
        <v>9.2402371874059411E-4</v>
      </c>
      <c r="AP246" s="5">
        <f t="shared" si="479"/>
        <v>3.5510941715831239E-4</v>
      </c>
      <c r="AQ246" s="5">
        <f t="shared" si="480"/>
        <v>1.023534587886899E-4</v>
      </c>
      <c r="AR246" s="5">
        <f t="shared" si="481"/>
        <v>1.7911977020361564E-3</v>
      </c>
      <c r="AS246" s="5">
        <f t="shared" si="482"/>
        <v>1.9630783648198814E-3</v>
      </c>
      <c r="AT246" s="5">
        <f t="shared" si="483"/>
        <v>1.0757262199597526E-3</v>
      </c>
      <c r="AU246" s="5">
        <f t="shared" si="484"/>
        <v>3.9298376843455721E-4</v>
      </c>
      <c r="AV246" s="5">
        <f t="shared" si="485"/>
        <v>1.0767347633685344E-4</v>
      </c>
      <c r="AW246" s="5">
        <f t="shared" si="486"/>
        <v>8.2837079942833825E-7</v>
      </c>
      <c r="AX246" s="5">
        <f t="shared" si="487"/>
        <v>2.5395415795180325E-4</v>
      </c>
      <c r="AY246" s="5">
        <f t="shared" si="488"/>
        <v>2.9278960437760808E-4</v>
      </c>
      <c r="AZ246" s="5">
        <f t="shared" si="489"/>
        <v>1.6878194301482113E-4</v>
      </c>
      <c r="BA246" s="5">
        <f t="shared" si="490"/>
        <v>6.4864197958609744E-5</v>
      </c>
      <c r="BB246" s="5">
        <f t="shared" si="491"/>
        <v>1.8695857366289444E-5</v>
      </c>
      <c r="BC246" s="5">
        <f t="shared" si="492"/>
        <v>4.3109770093348472E-6</v>
      </c>
      <c r="BD246" s="5">
        <f t="shared" si="493"/>
        <v>3.4418552201901661E-4</v>
      </c>
      <c r="BE246" s="5">
        <f t="shared" si="494"/>
        <v>3.7721305191029648E-4</v>
      </c>
      <c r="BF246" s="5">
        <f t="shared" si="495"/>
        <v>2.0670492718112991E-4</v>
      </c>
      <c r="BG246" s="5">
        <f t="shared" si="496"/>
        <v>7.5513341341322307E-5</v>
      </c>
      <c r="BH246" s="5">
        <f t="shared" si="497"/>
        <v>2.0689872267295965E-5</v>
      </c>
      <c r="BI246" s="5">
        <f t="shared" si="498"/>
        <v>4.5350483168491397E-6</v>
      </c>
      <c r="BJ246" s="8">
        <f t="shared" si="499"/>
        <v>0.34196854828393236</v>
      </c>
      <c r="BK246" s="8">
        <f t="shared" si="500"/>
        <v>0.28765678381351212</v>
      </c>
      <c r="BL246" s="8">
        <f t="shared" si="501"/>
        <v>0.34337264171106224</v>
      </c>
      <c r="BM246" s="8">
        <f t="shared" si="502"/>
        <v>0.39001921357348118</v>
      </c>
      <c r="BN246" s="8">
        <f t="shared" si="503"/>
        <v>0.60963767396002355</v>
      </c>
    </row>
    <row r="247" spans="1:66" x14ac:dyDescent="0.25">
      <c r="A247" t="s">
        <v>154</v>
      </c>
      <c r="B247" t="s">
        <v>170</v>
      </c>
      <c r="C247" t="s">
        <v>173</v>
      </c>
      <c r="D247" s="10"/>
      <c r="E247">
        <f>VLOOKUP(A247,home!$A$2:$E$405,3,FALSE)</f>
        <v>1.3447</v>
      </c>
      <c r="F247">
        <f>VLOOKUP(B247,home!$B$2:$E$405,3,FALSE)</f>
        <v>1.0959000000000001</v>
      </c>
      <c r="G247">
        <f>VLOOKUP(C247,away!$B$2:$E$405,4,FALSE)</f>
        <v>1.409</v>
      </c>
      <c r="H247">
        <f>VLOOKUP(A247,away!$A$2:$E$405,3,FALSE)</f>
        <v>1.05</v>
      </c>
      <c r="I247">
        <f>VLOOKUP(C247,away!$B$2:$E$405,3,FALSE)</f>
        <v>1.3032999999999999</v>
      </c>
      <c r="J247">
        <f>VLOOKUP(B247,home!$B$2:$E$405,4,FALSE)</f>
        <v>1.4035</v>
      </c>
      <c r="K247" s="3">
        <f t="shared" si="448"/>
        <v>2.0763823325700002</v>
      </c>
      <c r="L247" s="3">
        <f t="shared" si="449"/>
        <v>1.9206406275000001</v>
      </c>
      <c r="M247" s="5">
        <f t="shared" si="450"/>
        <v>1.8370246521269451E-2</v>
      </c>
      <c r="N247" s="5">
        <f t="shared" si="451"/>
        <v>3.8143655321719386E-2</v>
      </c>
      <c r="O247" s="5">
        <f t="shared" si="452"/>
        <v>3.5282641805940644E-2</v>
      </c>
      <c r="P247" s="5">
        <f t="shared" si="453"/>
        <v>7.3260254092250829E-2</v>
      </c>
      <c r="Q247" s="5">
        <f t="shared" si="454"/>
        <v>3.9600406004828913E-2</v>
      </c>
      <c r="R247" s="5">
        <f t="shared" si="455"/>
        <v>3.3882637649009797E-2</v>
      </c>
      <c r="S247" s="5">
        <f t="shared" si="456"/>
        <v>7.3040185163643023E-2</v>
      </c>
      <c r="T247" s="5">
        <f t="shared" si="457"/>
        <v>7.6058148638369363E-2</v>
      </c>
      <c r="U247" s="5">
        <f t="shared" si="458"/>
        <v>7.0353310195275062E-2</v>
      </c>
      <c r="V247" s="5">
        <f t="shared" si="459"/>
        <v>3.2364789914423771E-2</v>
      </c>
      <c r="W247" s="5">
        <f t="shared" si="460"/>
        <v>2.7408527797008569E-2</v>
      </c>
      <c r="X247" s="5">
        <f t="shared" si="461"/>
        <v>5.2641932026897723E-2</v>
      </c>
      <c r="Y247" s="5">
        <f t="shared" si="462"/>
        <v>5.0553116680476608E-2</v>
      </c>
      <c r="Z247" s="5">
        <f t="shared" si="463"/>
        <v>2.1692123478516435E-2</v>
      </c>
      <c r="AA247" s="5">
        <f t="shared" si="464"/>
        <v>4.5041141946718419E-2</v>
      </c>
      <c r="AB247" s="5">
        <f t="shared" si="465"/>
        <v>4.6761315688471847E-2</v>
      </c>
      <c r="AC247" s="5">
        <f t="shared" si="466"/>
        <v>8.0668920597627442E-3</v>
      </c>
      <c r="AD247" s="5">
        <f t="shared" si="467"/>
        <v>1.4227645719865583E-2</v>
      </c>
      <c r="AE247" s="5">
        <f t="shared" si="468"/>
        <v>2.7326194403250317E-2</v>
      </c>
      <c r="AF247" s="5">
        <f t="shared" si="469"/>
        <v>2.6241899582922844E-2</v>
      </c>
      <c r="AG247" s="5">
        <f t="shared" si="470"/>
        <v>1.6800419493912307E-2</v>
      </c>
      <c r="AH247" s="5">
        <f t="shared" si="471"/>
        <v>1.0415693412396324E-2</v>
      </c>
      <c r="AI247" s="5">
        <f t="shared" si="472"/>
        <v>2.1626961782965463E-2</v>
      </c>
      <c r="AJ247" s="5">
        <f t="shared" si="473"/>
        <v>2.2452920676658047E-2</v>
      </c>
      <c r="AK247" s="5">
        <f t="shared" si="474"/>
        <v>1.554028260253614E-2</v>
      </c>
      <c r="AL247" s="5">
        <f t="shared" si="475"/>
        <v>1.2868255444448765E-3</v>
      </c>
      <c r="AM247" s="5">
        <f t="shared" si="476"/>
        <v>5.9084064413588164E-3</v>
      </c>
      <c r="AN247" s="5">
        <f t="shared" si="477"/>
        <v>1.1347925455056437E-2</v>
      </c>
      <c r="AO247" s="5">
        <f t="shared" si="478"/>
        <v>1.0897643333411412E-2</v>
      </c>
      <c r="AP247" s="5">
        <f t="shared" si="479"/>
        <v>6.9768188433848291E-3</v>
      </c>
      <c r="AQ247" s="5">
        <f t="shared" si="480"/>
        <v>3.3499904303281162E-3</v>
      </c>
      <c r="AR247" s="5">
        <f t="shared" si="481"/>
        <v>4.0009607862864947E-3</v>
      </c>
      <c r="AS247" s="5">
        <f t="shared" si="482"/>
        <v>8.3075242899506539E-3</v>
      </c>
      <c r="AT247" s="5">
        <f t="shared" si="483"/>
        <v>8.6247983315248383E-3</v>
      </c>
      <c r="AU247" s="5">
        <f t="shared" si="484"/>
        <v>5.9694596258524635E-3</v>
      </c>
      <c r="AV247" s="5">
        <f t="shared" si="485"/>
        <v>3.0987201255274939E-3</v>
      </c>
      <c r="AW247" s="5">
        <f t="shared" si="486"/>
        <v>1.4255111179264682E-4</v>
      </c>
      <c r="AX247" s="5">
        <f t="shared" si="487"/>
        <v>2.0446851247467052E-3</v>
      </c>
      <c r="AY247" s="5">
        <f t="shared" si="488"/>
        <v>3.9271053210334266E-3</v>
      </c>
      <c r="AZ247" s="5">
        <f t="shared" si="489"/>
        <v>3.7712790140241158E-3</v>
      </c>
      <c r="BA247" s="5">
        <f t="shared" si="490"/>
        <v>2.4144238973242867E-3</v>
      </c>
      <c r="BB247" s="5">
        <f t="shared" si="491"/>
        <v>1.1593101573019787E-3</v>
      </c>
      <c r="BC247" s="5">
        <f t="shared" si="492"/>
        <v>4.453236375975188E-4</v>
      </c>
      <c r="BD247" s="5">
        <f t="shared" si="493"/>
        <v>1.2807346391960309E-3</v>
      </c>
      <c r="BE247" s="5">
        <f t="shared" si="494"/>
        <v>2.6592947775370517E-3</v>
      </c>
      <c r="BF247" s="5">
        <f t="shared" si="495"/>
        <v>2.7608563465868026E-3</v>
      </c>
      <c r="BG247" s="5">
        <f t="shared" si="496"/>
        <v>1.9108644469388648E-3</v>
      </c>
      <c r="BH247" s="5">
        <f t="shared" si="497"/>
        <v>9.9192129439000065E-4</v>
      </c>
      <c r="BI247" s="5">
        <f t="shared" si="498"/>
        <v>4.119215701942727E-4</v>
      </c>
      <c r="BJ247" s="8">
        <f t="shared" si="499"/>
        <v>0.4212448573248192</v>
      </c>
      <c r="BK247" s="8">
        <f t="shared" si="500"/>
        <v>0.21031629861682813</v>
      </c>
      <c r="BL247" s="8">
        <f t="shared" si="501"/>
        <v>0.3413739619939567</v>
      </c>
      <c r="BM247" s="8">
        <f t="shared" si="502"/>
        <v>0.75230284580986095</v>
      </c>
      <c r="BN247" s="8">
        <f t="shared" si="503"/>
        <v>0.23853984139501905</v>
      </c>
    </row>
    <row r="248" spans="1:66" x14ac:dyDescent="0.25">
      <c r="A248" t="s">
        <v>154</v>
      </c>
      <c r="B248" t="s">
        <v>151</v>
      </c>
      <c r="C248" t="s">
        <v>172</v>
      </c>
      <c r="D248" s="10"/>
      <c r="E248">
        <f>VLOOKUP(A248,home!$A$2:$E$405,3,FALSE)</f>
        <v>1.3447</v>
      </c>
      <c r="F248">
        <f>VLOOKUP(B248,home!$B$2:$E$405,3,FALSE)</f>
        <v>0.8286</v>
      </c>
      <c r="G248">
        <f>VLOOKUP(C248,away!$B$2:$E$405,4,FALSE)</f>
        <v>1.1741999999999999</v>
      </c>
      <c r="H248">
        <f>VLOOKUP(A248,away!$A$2:$E$405,3,FALSE)</f>
        <v>1.05</v>
      </c>
      <c r="I248">
        <f>VLOOKUP(C248,away!$B$2:$E$405,3,FALSE)</f>
        <v>0.80200000000000005</v>
      </c>
      <c r="J248">
        <f>VLOOKUP(B248,home!$B$2:$E$405,4,FALSE)</f>
        <v>1.5057</v>
      </c>
      <c r="K248" s="3">
        <f t="shared" si="448"/>
        <v>1.3083152687640001</v>
      </c>
      <c r="L248" s="3">
        <f t="shared" si="449"/>
        <v>1.2679499700000001</v>
      </c>
      <c r="M248" s="5">
        <f t="shared" si="450"/>
        <v>7.6057530958908423E-2</v>
      </c>
      <c r="N248" s="5">
        <f t="shared" si="451"/>
        <v>9.9507229058030527E-2</v>
      </c>
      <c r="O248" s="5">
        <f t="shared" si="452"/>
        <v>9.643714409762201E-2</v>
      </c>
      <c r="P248" s="5">
        <f t="shared" si="453"/>
        <v>0.12617018809891292</v>
      </c>
      <c r="Q248" s="5">
        <f t="shared" si="454"/>
        <v>6.5093413564509067E-2</v>
      </c>
      <c r="R248" s="5">
        <f t="shared" si="455"/>
        <v>6.1138736982732776E-2</v>
      </c>
      <c r="S248" s="5">
        <f t="shared" si="456"/>
        <v>5.2325246968362625E-2</v>
      </c>
      <c r="T248" s="5">
        <f t="shared" si="457"/>
        <v>8.2535191776316866E-2</v>
      </c>
      <c r="U248" s="5">
        <f t="shared" si="458"/>
        <v>7.9988743107455532E-2</v>
      </c>
      <c r="V248" s="5">
        <f t="shared" si="459"/>
        <v>9.6445796711544397E-3</v>
      </c>
      <c r="W248" s="5">
        <f t="shared" si="460"/>
        <v>2.8387568954138968E-2</v>
      </c>
      <c r="X248" s="5">
        <f t="shared" si="461"/>
        <v>3.5994017203773439E-2</v>
      </c>
      <c r="Y248" s="5">
        <f t="shared" si="462"/>
        <v>2.2819306516852014E-2</v>
      </c>
      <c r="Z248" s="5">
        <f t="shared" si="463"/>
        <v>2.584028657436464E-2</v>
      </c>
      <c r="AA248" s="5">
        <f t="shared" si="464"/>
        <v>3.380724147447866E-2</v>
      </c>
      <c r="AB248" s="5">
        <f t="shared" si="465"/>
        <v>2.2115265107925997E-2</v>
      </c>
      <c r="AC248" s="5">
        <f t="shared" si="466"/>
        <v>9.9994899905271975E-4</v>
      </c>
      <c r="AD248" s="5">
        <f t="shared" si="467"/>
        <v>9.2849724764477275E-3</v>
      </c>
      <c r="AE248" s="5">
        <f t="shared" si="468"/>
        <v>1.1772880572962724E-2</v>
      </c>
      <c r="AF248" s="5">
        <f t="shared" si="469"/>
        <v>7.463711784650837E-3</v>
      </c>
      <c r="AG248" s="5">
        <f t="shared" si="470"/>
        <v>3.1545377111455589E-3</v>
      </c>
      <c r="AH248" s="5">
        <f t="shared" si="471"/>
        <v>8.1910476466892611E-3</v>
      </c>
      <c r="AI248" s="5">
        <f t="shared" si="472"/>
        <v>1.0716472703336991E-2</v>
      </c>
      <c r="AJ248" s="5">
        <f t="shared" si="473"/>
        <v>7.0102624325342026E-3</v>
      </c>
      <c r="AK248" s="5">
        <f t="shared" si="474"/>
        <v>3.0572111261757203E-3</v>
      </c>
      <c r="AL248" s="5">
        <f t="shared" si="475"/>
        <v>6.6351748056593559E-5</v>
      </c>
      <c r="AM248" s="5">
        <f t="shared" si="476"/>
        <v>2.4295342521980113E-3</v>
      </c>
      <c r="AN248" s="5">
        <f t="shared" si="477"/>
        <v>3.0805278821884412E-3</v>
      </c>
      <c r="AO248" s="5">
        <f t="shared" si="478"/>
        <v>1.9529776179024996E-3</v>
      </c>
      <c r="AP248" s="5">
        <f t="shared" si="479"/>
        <v>8.254259706767154E-4</v>
      </c>
      <c r="AQ248" s="5">
        <f t="shared" si="480"/>
        <v>2.6164970868919053E-4</v>
      </c>
      <c r="AR248" s="5">
        <f t="shared" si="481"/>
        <v>2.0771677235776435E-3</v>
      </c>
      <c r="AS248" s="5">
        <f t="shared" si="482"/>
        <v>2.7175902485403907E-3</v>
      </c>
      <c r="AT248" s="5">
        <f t="shared" si="483"/>
        <v>1.7777324082047736E-3</v>
      </c>
      <c r="AU248" s="5">
        <f t="shared" si="484"/>
        <v>7.7527815114363397E-4</v>
      </c>
      <c r="AV248" s="5">
        <f t="shared" si="485"/>
        <v>2.5357706067008517E-4</v>
      </c>
      <c r="AW248" s="5">
        <f t="shared" si="486"/>
        <v>3.0574854278237134E-6</v>
      </c>
      <c r="AX248" s="5">
        <f t="shared" si="487"/>
        <v>5.2976612635596344E-4</v>
      </c>
      <c r="AY248" s="5">
        <f t="shared" si="488"/>
        <v>6.7171694402006008E-4</v>
      </c>
      <c r="AZ248" s="5">
        <f t="shared" si="489"/>
        <v>4.2585173950936362E-4</v>
      </c>
      <c r="BA248" s="5">
        <f t="shared" si="490"/>
        <v>1.7998623344511516E-4</v>
      </c>
      <c r="BB248" s="5">
        <f t="shared" si="491"/>
        <v>5.7053384824286685E-5</v>
      </c>
      <c r="BC248" s="5">
        <f t="shared" si="492"/>
        <v>1.4468167515270548E-5</v>
      </c>
      <c r="BD248" s="5">
        <f t="shared" si="493"/>
        <v>4.389574587992072E-4</v>
      </c>
      <c r="BE248" s="5">
        <f t="shared" si="494"/>
        <v>5.7429474568484724E-4</v>
      </c>
      <c r="BF248" s="5">
        <f t="shared" si="495"/>
        <v>3.7567929227521203E-4</v>
      </c>
      <c r="BG248" s="5">
        <f t="shared" si="496"/>
        <v>1.6383565141403782E-4</v>
      </c>
      <c r="BH248" s="5">
        <f t="shared" si="497"/>
        <v>5.3587171078220486E-5</v>
      </c>
      <c r="BI248" s="5">
        <f t="shared" si="498"/>
        <v>1.4021782826300902E-5</v>
      </c>
      <c r="BJ248" s="8">
        <f t="shared" si="499"/>
        <v>0.37644178764615255</v>
      </c>
      <c r="BK248" s="8">
        <f t="shared" si="500"/>
        <v>0.26593556338846774</v>
      </c>
      <c r="BL248" s="8">
        <f t="shared" si="501"/>
        <v>0.3316838463731655</v>
      </c>
      <c r="BM248" s="8">
        <f t="shared" si="502"/>
        <v>0.47482858176284254</v>
      </c>
      <c r="BN248" s="8">
        <f t="shared" si="503"/>
        <v>0.52440424276071562</v>
      </c>
    </row>
    <row r="249" spans="1:66" x14ac:dyDescent="0.25">
      <c r="A249" t="s">
        <v>154</v>
      </c>
      <c r="B249" t="s">
        <v>166</v>
      </c>
      <c r="C249" t="s">
        <v>156</v>
      </c>
      <c r="D249" s="10"/>
      <c r="E249">
        <f>VLOOKUP(A249,home!$A$2:$E$405,3,FALSE)</f>
        <v>1.3447</v>
      </c>
      <c r="F249">
        <f>VLOOKUP(B249,home!$B$2:$E$405,3,FALSE)</f>
        <v>0.66539999999999999</v>
      </c>
      <c r="G249">
        <f>VLOOKUP(C249,away!$B$2:$E$405,4,FALSE)</f>
        <v>0.82189999999999996</v>
      </c>
      <c r="H249">
        <f>VLOOKUP(A249,away!$A$2:$E$405,3,FALSE)</f>
        <v>1.05</v>
      </c>
      <c r="I249">
        <f>VLOOKUP(C249,away!$B$2:$E$405,3,FALSE)</f>
        <v>0.80200000000000005</v>
      </c>
      <c r="J249">
        <f>VLOOKUP(B249,home!$B$2:$E$405,4,FALSE)</f>
        <v>1.2531000000000001</v>
      </c>
      <c r="K249" s="3">
        <f t="shared" si="448"/>
        <v>0.73540602202200001</v>
      </c>
      <c r="L249" s="3">
        <f t="shared" si="449"/>
        <v>1.0552355100000002</v>
      </c>
      <c r="M249" s="5">
        <f t="shared" si="450"/>
        <v>0.16685309372179694</v>
      </c>
      <c r="N249" s="5">
        <f t="shared" si="451"/>
        <v>0.12270476991601062</v>
      </c>
      <c r="O249" s="5">
        <f t="shared" si="452"/>
        <v>0.17606930944859819</v>
      </c>
      <c r="P249" s="5">
        <f t="shared" si="453"/>
        <v>0.12948243046175414</v>
      </c>
      <c r="Q249" s="5">
        <f t="shared" si="454"/>
        <v>4.5118913363529072E-2</v>
      </c>
      <c r="R249" s="5">
        <f t="shared" si="455"/>
        <v>9.2897293775669687E-2</v>
      </c>
      <c r="S249" s="5">
        <f t="shared" si="456"/>
        <v>2.5120450907307332E-2</v>
      </c>
      <c r="T249" s="5">
        <f t="shared" si="457"/>
        <v>4.7611079553809423E-2</v>
      </c>
      <c r="U249" s="5">
        <f t="shared" si="458"/>
        <v>6.8317229272174346E-2</v>
      </c>
      <c r="V249" s="5">
        <f t="shared" si="459"/>
        <v>2.1660152021691741E-3</v>
      </c>
      <c r="W249" s="5">
        <f t="shared" si="460"/>
        <v>1.1060240198209392E-2</v>
      </c>
      <c r="X249" s="5">
        <f t="shared" si="461"/>
        <v>1.1671158206279991E-2</v>
      </c>
      <c r="Y249" s="5">
        <f t="shared" si="462"/>
        <v>6.1579102910472765E-3</v>
      </c>
      <c r="Z249" s="5">
        <f t="shared" si="463"/>
        <v>3.2676174391662885E-2</v>
      </c>
      <c r="AA249" s="5">
        <f t="shared" si="464"/>
        <v>2.4030255424269946E-2</v>
      </c>
      <c r="AB249" s="5">
        <f t="shared" si="465"/>
        <v>8.8359972748674742E-3</v>
      </c>
      <c r="AC249" s="5">
        <f t="shared" si="466"/>
        <v>1.0505533136143095E-4</v>
      </c>
      <c r="AD249" s="5">
        <f t="shared" si="467"/>
        <v>2.033441811693246E-3</v>
      </c>
      <c r="AE249" s="5">
        <f t="shared" si="468"/>
        <v>2.1457600072174467E-3</v>
      </c>
      <c r="AF249" s="5">
        <f t="shared" si="469"/>
        <v>1.1321410777768532E-3</v>
      </c>
      <c r="AG249" s="5">
        <f t="shared" si="470"/>
        <v>3.9822515586660255E-4</v>
      </c>
      <c r="AH249" s="5">
        <f t="shared" si="471"/>
        <v>8.6202648872588297E-3</v>
      </c>
      <c r="AI249" s="5">
        <f t="shared" si="472"/>
        <v>6.3393947095149407E-3</v>
      </c>
      <c r="AJ249" s="5">
        <f t="shared" si="473"/>
        <v>2.3310145226758472E-3</v>
      </c>
      <c r="AK249" s="5">
        <f t="shared" si="474"/>
        <v>5.7141403913218535E-4</v>
      </c>
      <c r="AL249" s="5">
        <f t="shared" si="475"/>
        <v>3.2610290487807769E-6</v>
      </c>
      <c r="AM249" s="5">
        <f t="shared" si="476"/>
        <v>2.990810707501079E-4</v>
      </c>
      <c r="AN249" s="5">
        <f t="shared" si="477"/>
        <v>3.1560096622433619E-4</v>
      </c>
      <c r="AO249" s="5">
        <f t="shared" si="478"/>
        <v>1.6651667327511512E-4</v>
      </c>
      <c r="AP249" s="5">
        <f t="shared" si="479"/>
        <v>5.8571435548989838E-5</v>
      </c>
      <c r="AQ249" s="5">
        <f t="shared" si="480"/>
        <v>1.5451664665742605E-5</v>
      </c>
      <c r="AR249" s="5">
        <f t="shared" si="481"/>
        <v>1.8192819229283337E-3</v>
      </c>
      <c r="AS249" s="5">
        <f t="shared" si="482"/>
        <v>1.3379108818772608E-3</v>
      </c>
      <c r="AT249" s="5">
        <f t="shared" si="483"/>
        <v>4.9195385973065109E-4</v>
      </c>
      <c r="AU249" s="5">
        <f t="shared" si="484"/>
        <v>1.2059527700096238E-4</v>
      </c>
      <c r="AV249" s="5">
        <f t="shared" si="485"/>
        <v>2.2171623233479728E-5</v>
      </c>
      <c r="AW249" s="5">
        <f t="shared" si="486"/>
        <v>7.0295697720932858E-8</v>
      </c>
      <c r="AX249" s="5">
        <f t="shared" si="487"/>
        <v>3.6657670083736184E-5</v>
      </c>
      <c r="AY249" s="5">
        <f t="shared" si="488"/>
        <v>3.86824751862231E-5</v>
      </c>
      <c r="AZ249" s="5">
        <f t="shared" si="489"/>
        <v>2.0409560715598244E-5</v>
      </c>
      <c r="BA249" s="5">
        <f t="shared" si="490"/>
        <v>7.1789644035334274E-6</v>
      </c>
      <c r="BB249" s="5">
        <f t="shared" si="491"/>
        <v>1.8938745409086103E-6</v>
      </c>
      <c r="BC249" s="5">
        <f t="shared" si="492"/>
        <v>3.9969673341034285E-7</v>
      </c>
      <c r="BD249" s="5">
        <f t="shared" si="493"/>
        <v>3.1996181462917679E-4</v>
      </c>
      <c r="BE249" s="5">
        <f t="shared" si="494"/>
        <v>2.3530184529538346E-4</v>
      </c>
      <c r="BF249" s="5">
        <f t="shared" si="495"/>
        <v>8.6521197011556991E-5</v>
      </c>
      <c r="BG249" s="5">
        <f t="shared" si="496"/>
        <v>2.1209403104950298E-5</v>
      </c>
      <c r="BH249" s="5">
        <f t="shared" si="497"/>
        <v>3.8993806917181381E-6</v>
      </c>
      <c r="BI249" s="5">
        <f t="shared" si="498"/>
        <v>5.7352560856916625E-7</v>
      </c>
      <c r="BJ249" s="8">
        <f t="shared" si="499"/>
        <v>0.25099408363356773</v>
      </c>
      <c r="BK249" s="8">
        <f t="shared" si="500"/>
        <v>0.32376898912862406</v>
      </c>
      <c r="BL249" s="8">
        <f t="shared" si="501"/>
        <v>0.39247155408527362</v>
      </c>
      <c r="BM249" s="8">
        <f t="shared" si="502"/>
        <v>0.26674637837228105</v>
      </c>
      <c r="BN249" s="8">
        <f t="shared" si="503"/>
        <v>0.7331258106873586</v>
      </c>
    </row>
    <row r="250" spans="1:66" x14ac:dyDescent="0.25">
      <c r="A250" t="s">
        <v>154</v>
      </c>
      <c r="B250" t="s">
        <v>498</v>
      </c>
      <c r="C250" t="s">
        <v>372</v>
      </c>
      <c r="D250" s="10"/>
      <c r="E250">
        <f>VLOOKUP(A250,home!$A$2:$E$405,3,FALSE)</f>
        <v>1.3447</v>
      </c>
      <c r="F250" t="e">
        <f>VLOOKUP(B250,home!$B$2:$E$405,3,FALSE)</f>
        <v>#N/A</v>
      </c>
      <c r="G250">
        <f>VLOOKUP(C250,away!$B$2:$E$405,4,FALSE)</f>
        <v>1.5819000000000001</v>
      </c>
      <c r="H250">
        <f>VLOOKUP(A250,away!$A$2:$E$405,3,FALSE)</f>
        <v>1.05</v>
      </c>
      <c r="I250">
        <f>VLOOKUP(C250,away!$B$2:$E$405,3,FALSE)</f>
        <v>0.65639999999999998</v>
      </c>
      <c r="J250" t="e">
        <f>VLOOKUP(B250,home!$B$2:$E$405,4,FALSE)</f>
        <v>#N/A</v>
      </c>
      <c r="K250" s="3" t="e">
        <f t="shared" si="448"/>
        <v>#N/A</v>
      </c>
      <c r="L250" s="3" t="e">
        <f t="shared" si="449"/>
        <v>#N/A</v>
      </c>
      <c r="M250" s="5" t="e">
        <f t="shared" si="450"/>
        <v>#N/A</v>
      </c>
      <c r="N250" s="5" t="e">
        <f t="shared" si="451"/>
        <v>#N/A</v>
      </c>
      <c r="O250" s="5" t="e">
        <f t="shared" si="452"/>
        <v>#N/A</v>
      </c>
      <c r="P250" s="5" t="e">
        <f t="shared" si="453"/>
        <v>#N/A</v>
      </c>
      <c r="Q250" s="5" t="e">
        <f t="shared" si="454"/>
        <v>#N/A</v>
      </c>
      <c r="R250" s="5" t="e">
        <f t="shared" si="455"/>
        <v>#N/A</v>
      </c>
      <c r="S250" s="5" t="e">
        <f t="shared" si="456"/>
        <v>#N/A</v>
      </c>
      <c r="T250" s="5" t="e">
        <f t="shared" si="457"/>
        <v>#N/A</v>
      </c>
      <c r="U250" s="5" t="e">
        <f t="shared" si="458"/>
        <v>#N/A</v>
      </c>
      <c r="V250" s="5" t="e">
        <f t="shared" si="459"/>
        <v>#N/A</v>
      </c>
      <c r="W250" s="5" t="e">
        <f t="shared" si="460"/>
        <v>#N/A</v>
      </c>
      <c r="X250" s="5" t="e">
        <f t="shared" si="461"/>
        <v>#N/A</v>
      </c>
      <c r="Y250" s="5" t="e">
        <f t="shared" si="462"/>
        <v>#N/A</v>
      </c>
      <c r="Z250" s="5" t="e">
        <f t="shared" si="463"/>
        <v>#N/A</v>
      </c>
      <c r="AA250" s="5" t="e">
        <f t="shared" si="464"/>
        <v>#N/A</v>
      </c>
      <c r="AB250" s="5" t="e">
        <f t="shared" si="465"/>
        <v>#N/A</v>
      </c>
      <c r="AC250" s="5" t="e">
        <f t="shared" si="466"/>
        <v>#N/A</v>
      </c>
      <c r="AD250" s="5" t="e">
        <f t="shared" si="467"/>
        <v>#N/A</v>
      </c>
      <c r="AE250" s="5" t="e">
        <f t="shared" si="468"/>
        <v>#N/A</v>
      </c>
      <c r="AF250" s="5" t="e">
        <f t="shared" si="469"/>
        <v>#N/A</v>
      </c>
      <c r="AG250" s="5" t="e">
        <f t="shared" si="470"/>
        <v>#N/A</v>
      </c>
      <c r="AH250" s="5" t="e">
        <f t="shared" si="471"/>
        <v>#N/A</v>
      </c>
      <c r="AI250" s="5" t="e">
        <f t="shared" si="472"/>
        <v>#N/A</v>
      </c>
      <c r="AJ250" s="5" t="e">
        <f t="shared" si="473"/>
        <v>#N/A</v>
      </c>
      <c r="AK250" s="5" t="e">
        <f t="shared" si="474"/>
        <v>#N/A</v>
      </c>
      <c r="AL250" s="5" t="e">
        <f t="shared" si="475"/>
        <v>#N/A</v>
      </c>
      <c r="AM250" s="5" t="e">
        <f t="shared" si="476"/>
        <v>#N/A</v>
      </c>
      <c r="AN250" s="5" t="e">
        <f t="shared" si="477"/>
        <v>#N/A</v>
      </c>
      <c r="AO250" s="5" t="e">
        <f t="shared" si="478"/>
        <v>#N/A</v>
      </c>
      <c r="AP250" s="5" t="e">
        <f t="shared" si="479"/>
        <v>#N/A</v>
      </c>
      <c r="AQ250" s="5" t="e">
        <f t="shared" si="480"/>
        <v>#N/A</v>
      </c>
      <c r="AR250" s="5" t="e">
        <f t="shared" si="481"/>
        <v>#N/A</v>
      </c>
      <c r="AS250" s="5" t="e">
        <f t="shared" si="482"/>
        <v>#N/A</v>
      </c>
      <c r="AT250" s="5" t="e">
        <f t="shared" si="483"/>
        <v>#N/A</v>
      </c>
      <c r="AU250" s="5" t="e">
        <f t="shared" si="484"/>
        <v>#N/A</v>
      </c>
      <c r="AV250" s="5" t="e">
        <f t="shared" si="485"/>
        <v>#N/A</v>
      </c>
      <c r="AW250" s="5" t="e">
        <f t="shared" si="486"/>
        <v>#N/A</v>
      </c>
      <c r="AX250" s="5" t="e">
        <f t="shared" si="487"/>
        <v>#N/A</v>
      </c>
      <c r="AY250" s="5" t="e">
        <f t="shared" si="488"/>
        <v>#N/A</v>
      </c>
      <c r="AZ250" s="5" t="e">
        <f t="shared" si="489"/>
        <v>#N/A</v>
      </c>
      <c r="BA250" s="5" t="e">
        <f t="shared" si="490"/>
        <v>#N/A</v>
      </c>
      <c r="BB250" s="5" t="e">
        <f t="shared" si="491"/>
        <v>#N/A</v>
      </c>
      <c r="BC250" s="5" t="e">
        <f t="shared" si="492"/>
        <v>#N/A</v>
      </c>
      <c r="BD250" s="5" t="e">
        <f t="shared" si="493"/>
        <v>#N/A</v>
      </c>
      <c r="BE250" s="5" t="e">
        <f t="shared" si="494"/>
        <v>#N/A</v>
      </c>
      <c r="BF250" s="5" t="e">
        <f t="shared" si="495"/>
        <v>#N/A</v>
      </c>
      <c r="BG250" s="5" t="e">
        <f t="shared" si="496"/>
        <v>#N/A</v>
      </c>
      <c r="BH250" s="5" t="e">
        <f t="shared" si="497"/>
        <v>#N/A</v>
      </c>
      <c r="BI250" s="5" t="e">
        <f t="shared" si="498"/>
        <v>#N/A</v>
      </c>
      <c r="BJ250" s="8" t="e">
        <f t="shared" si="499"/>
        <v>#N/A</v>
      </c>
      <c r="BK250" s="8" t="e">
        <f t="shared" si="500"/>
        <v>#N/A</v>
      </c>
      <c r="BL250" s="8" t="e">
        <f t="shared" si="501"/>
        <v>#N/A</v>
      </c>
      <c r="BM250" s="8" t="e">
        <f t="shared" si="502"/>
        <v>#N/A</v>
      </c>
      <c r="BN250" s="8" t="e">
        <f t="shared" si="503"/>
        <v>#N/A</v>
      </c>
    </row>
    <row r="251" spans="1:66" x14ac:dyDescent="0.25">
      <c r="A251" t="s">
        <v>154</v>
      </c>
      <c r="B251" t="s">
        <v>171</v>
      </c>
      <c r="C251" t="s">
        <v>162</v>
      </c>
      <c r="D251" s="10"/>
      <c r="E251">
        <f>VLOOKUP(A251,home!$A$2:$E$405,3,FALSE)</f>
        <v>1.3447</v>
      </c>
      <c r="F251">
        <f>VLOOKUP(B251,home!$B$2:$E$405,3,FALSE)</f>
        <v>0.9002</v>
      </c>
      <c r="G251">
        <f>VLOOKUP(C251,away!$B$2:$E$405,4,FALSE)</f>
        <v>0.97850000000000004</v>
      </c>
      <c r="H251">
        <f>VLOOKUP(A251,away!$A$2:$E$405,3,FALSE)</f>
        <v>1.05</v>
      </c>
      <c r="I251">
        <f>VLOOKUP(C251,away!$B$2:$E$405,3,FALSE)</f>
        <v>1.1028</v>
      </c>
      <c r="J251">
        <f>VLOOKUP(B251,home!$B$2:$E$405,4,FALSE)</f>
        <v>1.0024999999999999</v>
      </c>
      <c r="K251" s="3">
        <f t="shared" si="448"/>
        <v>1.18447321279</v>
      </c>
      <c r="L251" s="3">
        <f t="shared" si="449"/>
        <v>1.1608348499999999</v>
      </c>
      <c r="M251" s="5">
        <f t="shared" si="450"/>
        <v>9.5817679721607971E-2</v>
      </c>
      <c r="N251" s="5">
        <f t="shared" si="451"/>
        <v>0.11349347494193621</v>
      </c>
      <c r="O251" s="5">
        <f t="shared" si="452"/>
        <v>0.11122850186698081</v>
      </c>
      <c r="P251" s="5">
        <f t="shared" si="453"/>
        <v>0.13174718096020127</v>
      </c>
      <c r="Q251" s="5">
        <f t="shared" si="454"/>
        <v>6.7214990447588288E-2</v>
      </c>
      <c r="R251" s="5">
        <f t="shared" si="455"/>
        <v>6.4558960640240692E-2</v>
      </c>
      <c r="S251" s="5">
        <f t="shared" si="456"/>
        <v>4.5287361741044523E-2</v>
      </c>
      <c r="T251" s="5">
        <f t="shared" si="457"/>
        <v>7.8025503353977566E-2</v>
      </c>
      <c r="U251" s="5">
        <f t="shared" si="458"/>
        <v>7.6468359523929039E-2</v>
      </c>
      <c r="V251" s="5">
        <f t="shared" si="459"/>
        <v>6.9187907003786485E-3</v>
      </c>
      <c r="W251" s="5">
        <f t="shared" si="460"/>
        <v>2.6538118561034676E-2</v>
      </c>
      <c r="X251" s="5">
        <f t="shared" si="461"/>
        <v>3.08063728790809E-2</v>
      </c>
      <c r="Y251" s="5">
        <f t="shared" si="462"/>
        <v>1.7880555620065974E-2</v>
      </c>
      <c r="Z251" s="5">
        <f t="shared" si="463"/>
        <v>2.4980763796989911E-2</v>
      </c>
      <c r="AA251" s="5">
        <f t="shared" si="464"/>
        <v>2.9589045552568756E-2</v>
      </c>
      <c r="AB251" s="5">
        <f t="shared" si="465"/>
        <v>1.7523715924520393E-2</v>
      </c>
      <c r="AC251" s="5">
        <f t="shared" si="466"/>
        <v>5.9457396920180729E-4</v>
      </c>
      <c r="AD251" s="5">
        <f t="shared" si="467"/>
        <v>7.8584226383476685E-3</v>
      </c>
      <c r="AE251" s="5">
        <f t="shared" si="468"/>
        <v>9.1223308646229198E-3</v>
      </c>
      <c r="AF251" s="5">
        <f t="shared" si="469"/>
        <v>5.2947597904424585E-3</v>
      </c>
      <c r="AG251" s="5">
        <f t="shared" si="470"/>
        <v>2.0487805623747683E-3</v>
      </c>
      <c r="AH251" s="5">
        <f t="shared" si="471"/>
        <v>7.2496352987910517E-3</v>
      </c>
      <c r="AI251" s="5">
        <f t="shared" si="472"/>
        <v>8.5869988139148281E-3</v>
      </c>
      <c r="AJ251" s="5">
        <f t="shared" si="473"/>
        <v>5.0855350366708083E-3</v>
      </c>
      <c r="AK251" s="5">
        <f t="shared" si="474"/>
        <v>2.0078933412138603E-3</v>
      </c>
      <c r="AL251" s="5">
        <f t="shared" si="475"/>
        <v>3.2701039950977054E-5</v>
      </c>
      <c r="AM251" s="5">
        <f t="shared" si="476"/>
        <v>1.8616182219810668E-3</v>
      </c>
      <c r="AN251" s="5">
        <f t="shared" si="477"/>
        <v>2.1610313094706578E-3</v>
      </c>
      <c r="AO251" s="5">
        <f t="shared" si="478"/>
        <v>1.2543002279873374E-3</v>
      </c>
      <c r="AP251" s="5">
        <f t="shared" si="479"/>
        <v>4.85345139003549E-4</v>
      </c>
      <c r="AQ251" s="5">
        <f t="shared" si="480"/>
        <v>1.4085138790835344E-4</v>
      </c>
      <c r="AR251" s="5">
        <f t="shared" si="481"/>
        <v>1.6831258609253628E-3</v>
      </c>
      <c r="AS251" s="5">
        <f t="shared" si="482"/>
        <v>1.9936174960201989E-3</v>
      </c>
      <c r="AT251" s="5">
        <f t="shared" si="483"/>
        <v>1.1806932602927004E-3</v>
      </c>
      <c r="AU251" s="5">
        <f t="shared" si="484"/>
        <v>4.6616651311279803E-4</v>
      </c>
      <c r="AV251" s="5">
        <f t="shared" si="485"/>
        <v>1.3804043687045688E-4</v>
      </c>
      <c r="AW251" s="5">
        <f t="shared" si="486"/>
        <v>1.2489778737788319E-6</v>
      </c>
      <c r="AX251" s="5">
        <f t="shared" si="487"/>
        <v>3.6750615272971985E-4</v>
      </c>
      <c r="AY251" s="5">
        <f t="shared" si="488"/>
        <v>4.266139496780814E-4</v>
      </c>
      <c r="AZ251" s="5">
        <f t="shared" si="489"/>
        <v>2.4761417014123157E-4</v>
      </c>
      <c r="BA251" s="5">
        <f t="shared" si="490"/>
        <v>9.5813052684590373E-5</v>
      </c>
      <c r="BB251" s="5">
        <f t="shared" si="491"/>
        <v>2.7805782660289634E-5</v>
      </c>
      <c r="BC251" s="5">
        <f t="shared" si="492"/>
        <v>6.4555843087179823E-6</v>
      </c>
      <c r="BD251" s="5">
        <f t="shared" si="493"/>
        <v>3.2563852604973567E-4</v>
      </c>
      <c r="BE251" s="5">
        <f t="shared" si="494"/>
        <v>3.8571011115833047E-4</v>
      </c>
      <c r="BF251" s="5">
        <f t="shared" si="495"/>
        <v>2.2843164728464791E-4</v>
      </c>
      <c r="BG251" s="5">
        <f t="shared" si="496"/>
        <v>9.019038905405296E-5</v>
      </c>
      <c r="BH251" s="5">
        <f t="shared" si="497"/>
        <v>2.670702497140854E-5</v>
      </c>
      <c r="BI251" s="5">
        <f t="shared" si="498"/>
        <v>6.3267511343894074E-6</v>
      </c>
      <c r="BJ251" s="8">
        <f t="shared" si="499"/>
        <v>0.36535826463802512</v>
      </c>
      <c r="BK251" s="8">
        <f t="shared" si="500"/>
        <v>0.28082490208206329</v>
      </c>
      <c r="BL251" s="8">
        <f t="shared" si="501"/>
        <v>0.32882329401570431</v>
      </c>
      <c r="BM251" s="8">
        <f t="shared" si="502"/>
        <v>0.41550107098242306</v>
      </c>
      <c r="BN251" s="8">
        <f t="shared" si="503"/>
        <v>0.58406078857855526</v>
      </c>
    </row>
    <row r="252" spans="1:66" x14ac:dyDescent="0.25">
      <c r="A252" t="s">
        <v>154</v>
      </c>
      <c r="B252" t="s">
        <v>158</v>
      </c>
      <c r="C252" t="s">
        <v>168</v>
      </c>
      <c r="D252" s="10"/>
      <c r="E252">
        <f>VLOOKUP(A252,home!$A$2:$E$405,3,FALSE)</f>
        <v>1.3447</v>
      </c>
      <c r="F252">
        <f>VLOOKUP(B252,home!$B$2:$E$405,3,FALSE)</f>
        <v>0.93940000000000001</v>
      </c>
      <c r="G252">
        <f>VLOOKUP(C252,away!$B$2:$E$405,4,FALSE)</f>
        <v>1.1351</v>
      </c>
      <c r="H252">
        <f>VLOOKUP(A252,away!$A$2:$E$405,3,FALSE)</f>
        <v>1.05</v>
      </c>
      <c r="I252">
        <f>VLOOKUP(C252,away!$B$2:$E$405,3,FALSE)</f>
        <v>0.60150000000000003</v>
      </c>
      <c r="J252">
        <f>VLOOKUP(B252,home!$B$2:$E$405,4,FALSE)</f>
        <v>1.1028</v>
      </c>
      <c r="K252" s="3">
        <f t="shared" si="448"/>
        <v>1.4338710104180001</v>
      </c>
      <c r="L252" s="3">
        <f t="shared" si="449"/>
        <v>0.69650091000000014</v>
      </c>
      <c r="M252" s="5">
        <f t="shared" si="450"/>
        <v>0.11879310405445948</v>
      </c>
      <c r="N252" s="5">
        <f t="shared" si="451"/>
        <v>0.17033398814125841</v>
      </c>
      <c r="O252" s="5">
        <f t="shared" si="452"/>
        <v>8.2739505075655723E-2</v>
      </c>
      <c r="P252" s="5">
        <f t="shared" si="453"/>
        <v>0.11863777774431572</v>
      </c>
      <c r="Q252" s="5">
        <f t="shared" si="454"/>
        <v>0.12211848384231697</v>
      </c>
      <c r="R252" s="5">
        <f t="shared" si="455"/>
        <v>2.881407028907192E-2</v>
      </c>
      <c r="S252" s="5">
        <f t="shared" si="456"/>
        <v>2.9620663632244925E-2</v>
      </c>
      <c r="T252" s="5">
        <f t="shared" si="457"/>
        <v>8.5055635123994083E-2</v>
      </c>
      <c r="U252" s="5">
        <f t="shared" si="458"/>
        <v>4.1315660079646828E-2</v>
      </c>
      <c r="V252" s="5">
        <f t="shared" si="459"/>
        <v>3.2868815039693729E-3</v>
      </c>
      <c r="W252" s="5">
        <f t="shared" si="460"/>
        <v>5.8367384605899054E-2</v>
      </c>
      <c r="X252" s="5">
        <f t="shared" si="461"/>
        <v>4.0652936492328692E-2</v>
      </c>
      <c r="Y252" s="5">
        <f t="shared" si="462"/>
        <v>1.4157403630539573E-2</v>
      </c>
      <c r="Z252" s="5">
        <f t="shared" si="463"/>
        <v>6.6896753923808535E-3</v>
      </c>
      <c r="AA252" s="5">
        <f t="shared" si="464"/>
        <v>9.5921316142415659E-3</v>
      </c>
      <c r="AB252" s="5">
        <f t="shared" si="465"/>
        <v>6.8769397248875002E-3</v>
      </c>
      <c r="AC252" s="5">
        <f t="shared" si="466"/>
        <v>2.0516148666816392E-4</v>
      </c>
      <c r="AD252" s="5">
        <f t="shared" si="467"/>
        <v>2.0922825185079128E-2</v>
      </c>
      <c r="AE252" s="5">
        <f t="shared" si="468"/>
        <v>1.4572766781178536E-2</v>
      </c>
      <c r="AF252" s="5">
        <f t="shared" si="469"/>
        <v>5.0749726621543111E-3</v>
      </c>
      <c r="AG252" s="5">
        <f t="shared" si="470"/>
        <v>1.1782410258052004E-3</v>
      </c>
      <c r="AH252" s="5">
        <f t="shared" si="471"/>
        <v>1.1648412495994681E-3</v>
      </c>
      <c r="AI252" s="5">
        <f t="shared" si="472"/>
        <v>1.6702320995397551E-3</v>
      </c>
      <c r="AJ252" s="5">
        <f t="shared" si="473"/>
        <v>1.1974486940998237E-3</v>
      </c>
      <c r="AK252" s="5">
        <f t="shared" si="474"/>
        <v>5.7232898964420934E-4</v>
      </c>
      <c r="AL252" s="5">
        <f t="shared" si="475"/>
        <v>8.1957292220843573E-6</v>
      </c>
      <c r="AM252" s="5">
        <f t="shared" si="476"/>
        <v>6.0001264977857186E-3</v>
      </c>
      <c r="AN252" s="5">
        <f t="shared" si="477"/>
        <v>4.1790935658228669E-3</v>
      </c>
      <c r="AO252" s="5">
        <f t="shared" si="478"/>
        <v>1.455371235785386E-3</v>
      </c>
      <c r="AP252" s="5">
        <f t="shared" si="479"/>
        <v>3.3788913003744876E-4</v>
      </c>
      <c r="AQ252" s="5">
        <f t="shared" si="480"/>
        <v>5.8835021637547855E-5</v>
      </c>
      <c r="AR252" s="5">
        <f t="shared" si="481"/>
        <v>1.6226259807031342E-4</v>
      </c>
      <c r="AS252" s="5">
        <f t="shared" si="482"/>
        <v>2.326636354481301E-4</v>
      </c>
      <c r="AT252" s="5">
        <f t="shared" si="483"/>
        <v>1.6680482102376782E-4</v>
      </c>
      <c r="AU252" s="5">
        <f t="shared" si="484"/>
        <v>7.9725532421314515E-5</v>
      </c>
      <c r="AV252" s="5">
        <f t="shared" si="485"/>
        <v>2.8579032432265822E-5</v>
      </c>
      <c r="AW252" s="5">
        <f t="shared" si="486"/>
        <v>2.2736147243410614E-7</v>
      </c>
      <c r="AX252" s="5">
        <f t="shared" si="487"/>
        <v>1.4339012406693022E-3</v>
      </c>
      <c r="AY252" s="5">
        <f t="shared" si="488"/>
        <v>9.9871351897629817E-4</v>
      </c>
      <c r="AZ252" s="5">
        <f t="shared" si="489"/>
        <v>3.4780243739814708E-4</v>
      </c>
      <c r="BA252" s="5">
        <f t="shared" si="490"/>
        <v>8.0748238049342506E-5</v>
      </c>
      <c r="BB252" s="5">
        <f t="shared" si="491"/>
        <v>1.4060305320565923E-5</v>
      </c>
      <c r="BC252" s="5">
        <f t="shared" si="492"/>
        <v>1.9586030901304022E-6</v>
      </c>
      <c r="BD252" s="5">
        <f t="shared" si="493"/>
        <v>1.8836007869156252E-5</v>
      </c>
      <c r="BE252" s="5">
        <f t="shared" si="494"/>
        <v>2.7008405635588473E-5</v>
      </c>
      <c r="BF252" s="5">
        <f t="shared" si="495"/>
        <v>1.9363284939240233E-5</v>
      </c>
      <c r="BG252" s="5">
        <f t="shared" si="496"/>
        <v>9.2548176469466751E-6</v>
      </c>
      <c r="BH252" s="5">
        <f t="shared" si="497"/>
        <v>3.3175536826654423E-6</v>
      </c>
      <c r="BI252" s="5">
        <f t="shared" si="498"/>
        <v>9.5138881021589099E-7</v>
      </c>
      <c r="BJ252" s="8">
        <f t="shared" si="499"/>
        <v>0.54734313728512685</v>
      </c>
      <c r="BK252" s="8">
        <f t="shared" si="500"/>
        <v>0.27155049766985601</v>
      </c>
      <c r="BL252" s="8">
        <f t="shared" si="501"/>
        <v>0.17469192489436636</v>
      </c>
      <c r="BM252" s="8">
        <f t="shared" si="502"/>
        <v>0.35783981993714786</v>
      </c>
      <c r="BN252" s="8">
        <f t="shared" si="503"/>
        <v>0.64143692914707817</v>
      </c>
    </row>
    <row r="253" spans="1:66" x14ac:dyDescent="0.25">
      <c r="A253" t="s">
        <v>196</v>
      </c>
      <c r="B253" t="s">
        <v>300</v>
      </c>
      <c r="C253" t="s">
        <v>205</v>
      </c>
      <c r="D253" s="10"/>
      <c r="E253">
        <f>VLOOKUP(A253,home!$A$2:$E$405,3,FALSE)</f>
        <v>1.6077999999999999</v>
      </c>
      <c r="F253">
        <f>VLOOKUP(B253,home!$B$2:$E$405,3,FALSE)</f>
        <v>0.76829999999999998</v>
      </c>
      <c r="G253">
        <f>VLOOKUP(C253,away!$B$2:$E$405,4,FALSE)</f>
        <v>0.32929999999999998</v>
      </c>
      <c r="H253">
        <f>VLOOKUP(A253,away!$A$2:$E$405,3,FALSE)</f>
        <v>1.3987000000000001</v>
      </c>
      <c r="I253">
        <f>VLOOKUP(C253,away!$B$2:$E$405,3,FALSE)</f>
        <v>2.0607000000000002</v>
      </c>
      <c r="J253">
        <f>VLOOKUP(B253,home!$B$2:$E$405,4,FALSE)</f>
        <v>1.0513999999999999</v>
      </c>
      <c r="K253" s="3">
        <f t="shared" si="448"/>
        <v>0.40677531328199995</v>
      </c>
      <c r="L253" s="3">
        <f t="shared" si="449"/>
        <v>3.030451366026</v>
      </c>
      <c r="M253" s="5">
        <f t="shared" si="450"/>
        <v>3.2153734406914457E-2</v>
      </c>
      <c r="N253" s="5">
        <f t="shared" si="451"/>
        <v>1.3079345386558847E-2</v>
      </c>
      <c r="O253" s="5">
        <f t="shared" si="452"/>
        <v>9.7440328356271103E-2</v>
      </c>
      <c r="P253" s="5">
        <f t="shared" si="453"/>
        <v>3.9636320093423112E-2</v>
      </c>
      <c r="Q253" s="5">
        <f t="shared" si="454"/>
        <v>2.6601774085704775E-3</v>
      </c>
      <c r="R253" s="5">
        <f t="shared" si="455"/>
        <v>0.14764408808664192</v>
      </c>
      <c r="S253" s="5">
        <f t="shared" si="456"/>
        <v>1.2215049818680284E-2</v>
      </c>
      <c r="T253" s="5">
        <f t="shared" si="457"/>
        <v>8.0615382616739065E-3</v>
      </c>
      <c r="U253" s="5">
        <f t="shared" si="458"/>
        <v>6.0057970185678954E-2</v>
      </c>
      <c r="V253" s="5">
        <f t="shared" si="459"/>
        <v>1.673072034506153E-3</v>
      </c>
      <c r="W253" s="5">
        <f t="shared" si="460"/>
        <v>3.6069816625231829E-4</v>
      </c>
      <c r="X253" s="5">
        <f t="shared" si="461"/>
        <v>1.0930782506424111E-3</v>
      </c>
      <c r="Y253" s="5">
        <f t="shared" si="462"/>
        <v>1.6562602389163031E-3</v>
      </c>
      <c r="Z253" s="5">
        <f t="shared" si="463"/>
        <v>0.14914274280927567</v>
      </c>
      <c r="AA253" s="5">
        <f t="shared" si="464"/>
        <v>6.0667585929979846E-2</v>
      </c>
      <c r="AB253" s="5">
        <f t="shared" si="465"/>
        <v>1.2339038136365102E-2</v>
      </c>
      <c r="AC253" s="5">
        <f t="shared" si="466"/>
        <v>1.2890108241357968E-4</v>
      </c>
      <c r="AD253" s="5">
        <f t="shared" si="467"/>
        <v>3.6680777394382409E-5</v>
      </c>
      <c r="AE253" s="5">
        <f t="shared" si="468"/>
        <v>1.1115931196170179E-4</v>
      </c>
      <c r="AF253" s="5">
        <f t="shared" si="469"/>
        <v>1.684314443904248E-4</v>
      </c>
      <c r="AG253" s="5">
        <f t="shared" si="470"/>
        <v>1.7014110024489833E-4</v>
      </c>
      <c r="AH253" s="5">
        <f t="shared" si="471"/>
        <v>0.11299245716980846</v>
      </c>
      <c r="AI253" s="5">
        <f t="shared" si="472"/>
        <v>4.5962542163751792E-2</v>
      </c>
      <c r="AJ253" s="5">
        <f t="shared" si="473"/>
        <v>9.3482137439486329E-3</v>
      </c>
      <c r="AK253" s="5">
        <f t="shared" si="474"/>
        <v>1.2675408581072677E-3</v>
      </c>
      <c r="AL253" s="5">
        <f t="shared" si="475"/>
        <v>6.3559205886015697E-6</v>
      </c>
      <c r="AM253" s="5">
        <f t="shared" si="476"/>
        <v>2.9841669432054404E-6</v>
      </c>
      <c r="AN253" s="5">
        <f t="shared" si="477"/>
        <v>9.0433727894865594E-6</v>
      </c>
      <c r="AO253" s="5">
        <f t="shared" si="478"/>
        <v>1.3702750711690955E-5</v>
      </c>
      <c r="AP253" s="5">
        <f t="shared" si="479"/>
        <v>1.384183987085253E-5</v>
      </c>
      <c r="AQ253" s="5">
        <f t="shared" si="480"/>
        <v>1.0486755636234551E-5</v>
      </c>
      <c r="AR253" s="5">
        <f t="shared" si="481"/>
        <v>6.8483629236176069E-2</v>
      </c>
      <c r="AS253" s="5">
        <f t="shared" si="482"/>
        <v>2.7857449737233846E-2</v>
      </c>
      <c r="AT253" s="5">
        <f t="shared" si="483"/>
        <v>5.6658614220504314E-3</v>
      </c>
      <c r="AU253" s="5">
        <f t="shared" si="484"/>
        <v>7.6824418498898741E-4</v>
      </c>
      <c r="AV253" s="5">
        <f t="shared" si="485"/>
        <v>7.8125692256492501E-5</v>
      </c>
      <c r="AW253" s="5">
        <f t="shared" si="486"/>
        <v>2.1763957470867009E-7</v>
      </c>
      <c r="AX253" s="5">
        <f t="shared" si="487"/>
        <v>2.023142405346969E-7</v>
      </c>
      <c r="AY253" s="5">
        <f t="shared" si="488"/>
        <v>6.1310346659488487E-7</v>
      </c>
      <c r="AZ253" s="5">
        <f t="shared" si="489"/>
        <v>9.2899011892887281E-7</v>
      </c>
      <c r="BA253" s="5">
        <f t="shared" si="490"/>
        <v>9.3841979164421948E-7</v>
      </c>
      <c r="BB253" s="5">
        <f t="shared" si="491"/>
        <v>7.1095888487351478E-7</v>
      </c>
      <c r="BC253" s="5">
        <f t="shared" si="492"/>
        <v>4.3090526477065287E-7</v>
      </c>
      <c r="BD253" s="5">
        <f t="shared" si="493"/>
        <v>3.4589384628197987E-2</v>
      </c>
      <c r="BE253" s="5">
        <f t="shared" si="494"/>
        <v>1.4070107768366827E-2</v>
      </c>
      <c r="BF253" s="5">
        <f t="shared" si="495"/>
        <v>2.8616862476944583E-3</v>
      </c>
      <c r="BG253" s="5">
        <f t="shared" si="496"/>
        <v>3.8802110664023473E-4</v>
      </c>
      <c r="BH253" s="5">
        <f t="shared" si="497"/>
        <v>3.9459351803402446E-5</v>
      </c>
      <c r="BI253" s="5">
        <f t="shared" si="498"/>
        <v>3.2102180383467348E-6</v>
      </c>
      <c r="BJ253" s="8">
        <f t="shared" si="499"/>
        <v>2.7451393924324486E-2</v>
      </c>
      <c r="BK253" s="8">
        <f t="shared" si="500"/>
        <v>8.5814046459992785E-2</v>
      </c>
      <c r="BL253" s="8">
        <f t="shared" si="501"/>
        <v>0.70252494422400025</v>
      </c>
      <c r="BM253" s="8">
        <f t="shared" si="502"/>
        <v>0.63231873821532125</v>
      </c>
      <c r="BN253" s="8">
        <f t="shared" si="503"/>
        <v>0.33261399373837991</v>
      </c>
    </row>
    <row r="254" spans="1:66" x14ac:dyDescent="0.25">
      <c r="A254" t="s">
        <v>196</v>
      </c>
      <c r="B254" t="s">
        <v>202</v>
      </c>
      <c r="C254" t="s">
        <v>200</v>
      </c>
      <c r="D254" s="10"/>
      <c r="E254">
        <f>VLOOKUP(A254,home!$A$2:$E$405,3,FALSE)</f>
        <v>1.6077999999999999</v>
      </c>
      <c r="F254">
        <f>VLOOKUP(B254,home!$B$2:$E$405,3,FALSE)</f>
        <v>1.0609999999999999</v>
      </c>
      <c r="G254">
        <f>VLOOKUP(C254,away!$B$2:$E$405,4,FALSE)</f>
        <v>0.80489999999999995</v>
      </c>
      <c r="H254">
        <f>VLOOKUP(A254,away!$A$2:$E$405,3,FALSE)</f>
        <v>1.3987000000000001</v>
      </c>
      <c r="I254">
        <f>VLOOKUP(C254,away!$B$2:$E$405,3,FALSE)</f>
        <v>1.472</v>
      </c>
      <c r="J254">
        <f>VLOOKUP(B254,home!$B$2:$E$405,4,FALSE)</f>
        <v>0.67290000000000005</v>
      </c>
      <c r="K254" s="3">
        <f t="shared" si="448"/>
        <v>1.3730594314199998</v>
      </c>
      <c r="L254" s="3">
        <f t="shared" si="449"/>
        <v>1.3854246585600001</v>
      </c>
      <c r="M254" s="5">
        <f t="shared" si="450"/>
        <v>6.3387785743950917E-2</v>
      </c>
      <c r="N254" s="5">
        <f t="shared" si="451"/>
        <v>8.7035197052562033E-2</v>
      </c>
      <c r="O254" s="5">
        <f t="shared" si="452"/>
        <v>8.7819001421187648E-2</v>
      </c>
      <c r="P254" s="5">
        <f t="shared" si="453"/>
        <v>0.12058070815924808</v>
      </c>
      <c r="Q254" s="5">
        <f t="shared" si="454"/>
        <v>5.9752249089259239E-2</v>
      </c>
      <c r="R254" s="5">
        <f t="shared" si="455"/>
        <v>6.0833305029514534E-2</v>
      </c>
      <c r="S254" s="5">
        <f t="shared" si="456"/>
        <v>5.7344277803446066E-2</v>
      </c>
      <c r="T254" s="5">
        <f t="shared" si="457"/>
        <v>8.2782239292679069E-2</v>
      </c>
      <c r="U254" s="5">
        <f t="shared" si="458"/>
        <v>8.3527743215224645E-2</v>
      </c>
      <c r="V254" s="5">
        <f t="shared" si="459"/>
        <v>1.2120480214264187E-2</v>
      </c>
      <c r="W254" s="5">
        <f t="shared" si="460"/>
        <v>2.7347796386854816E-2</v>
      </c>
      <c r="X254" s="5">
        <f t="shared" si="461"/>
        <v>3.7888311471626739E-2</v>
      </c>
      <c r="Y254" s="5">
        <f t="shared" si="462"/>
        <v>2.6245700491996708E-2</v>
      </c>
      <c r="Z254" s="5">
        <f t="shared" si="463"/>
        <v>2.8093320283197169E-2</v>
      </c>
      <c r="AA254" s="5">
        <f t="shared" si="464"/>
        <v>3.8573798374746657E-2</v>
      </c>
      <c r="AB254" s="5">
        <f t="shared" si="465"/>
        <v>2.6482058832069683E-2</v>
      </c>
      <c r="AC254" s="5">
        <f t="shared" si="466"/>
        <v>1.4410269170090091E-3</v>
      </c>
      <c r="AD254" s="5">
        <f t="shared" si="467"/>
        <v>9.3875374393812064E-3</v>
      </c>
      <c r="AE254" s="5">
        <f t="shared" si="468"/>
        <v>1.3005725851673927E-2</v>
      </c>
      <c r="AF254" s="5">
        <f t="shared" si="469"/>
        <v>9.0092266486901593E-3</v>
      </c>
      <c r="AG254" s="5">
        <f t="shared" si="470"/>
        <v>4.1605349178837391E-3</v>
      </c>
      <c r="AH254" s="5">
        <f t="shared" si="471"/>
        <v>9.7302946652912895E-3</v>
      </c>
      <c r="AI254" s="5">
        <f t="shared" si="472"/>
        <v>1.3360272860673917E-2</v>
      </c>
      <c r="AJ254" s="5">
        <f t="shared" si="473"/>
        <v>9.1722243288464931E-3</v>
      </c>
      <c r="AK254" s="5">
        <f t="shared" si="474"/>
        <v>4.1980030406075491E-3</v>
      </c>
      <c r="AL254" s="5">
        <f t="shared" si="475"/>
        <v>1.0964891364489148E-4</v>
      </c>
      <c r="AM254" s="5">
        <f t="shared" si="476"/>
        <v>2.57792936379014E-3</v>
      </c>
      <c r="AN254" s="5">
        <f t="shared" si="477"/>
        <v>3.5715269086207535E-3</v>
      </c>
      <c r="AO254" s="5">
        <f t="shared" si="478"/>
        <v>2.47404072395688E-3</v>
      </c>
      <c r="AP254" s="5">
        <f t="shared" si="479"/>
        <v>1.1425323417504987E-3</v>
      </c>
      <c r="AQ254" s="5">
        <f t="shared" si="480"/>
        <v>3.9572311986586041E-4</v>
      </c>
      <c r="AR254" s="5">
        <f t="shared" si="481"/>
        <v>2.6961180328698739E-3</v>
      </c>
      <c r="AS254" s="5">
        <f t="shared" si="482"/>
        <v>3.7019302932535178E-3</v>
      </c>
      <c r="AT254" s="5">
        <f t="shared" si="483"/>
        <v>2.5414851518055746E-3</v>
      </c>
      <c r="AU254" s="5">
        <f t="shared" si="484"/>
        <v>1.1632033858335108E-3</v>
      </c>
      <c r="AV254" s="5">
        <f t="shared" si="485"/>
        <v>3.9928684489459504E-4</v>
      </c>
      <c r="AW254" s="5">
        <f t="shared" si="486"/>
        <v>5.793941171008185E-6</v>
      </c>
      <c r="AX254" s="5">
        <f t="shared" si="487"/>
        <v>5.8994170441443474E-4</v>
      </c>
      <c r="AY254" s="5">
        <f t="shared" si="488"/>
        <v>8.1731978440867283E-4</v>
      </c>
      <c r="AZ254" s="5">
        <f t="shared" si="489"/>
        <v>5.6616749162435929E-4</v>
      </c>
      <c r="BA254" s="5">
        <f t="shared" si="490"/>
        <v>2.6146080125714986E-4</v>
      </c>
      <c r="BB254" s="5">
        <f t="shared" si="491"/>
        <v>9.0558560327127724E-5</v>
      </c>
      <c r="BC254" s="5">
        <f t="shared" si="492"/>
        <v>2.5092412504179208E-5</v>
      </c>
      <c r="BD254" s="5">
        <f t="shared" si="493"/>
        <v>6.2254473418769983E-4</v>
      </c>
      <c r="BE254" s="5">
        <f t="shared" si="494"/>
        <v>8.5479091875727818E-4</v>
      </c>
      <c r="BF254" s="5">
        <f t="shared" si="495"/>
        <v>5.8683936644592387E-4</v>
      </c>
      <c r="BG254" s="5">
        <f t="shared" si="496"/>
        <v>2.6858844227570423E-4</v>
      </c>
      <c r="BH254" s="5">
        <f t="shared" si="497"/>
        <v>9.2196973459265544E-5</v>
      </c>
      <c r="BI254" s="5">
        <f t="shared" si="498"/>
        <v>2.5318384791324753E-5</v>
      </c>
      <c r="BJ254" s="8">
        <f t="shared" si="499"/>
        <v>0.3691268118551278</v>
      </c>
      <c r="BK254" s="8">
        <f t="shared" si="500"/>
        <v>0.25580124753597189</v>
      </c>
      <c r="BL254" s="8">
        <f t="shared" si="501"/>
        <v>0.34664900429673673</v>
      </c>
      <c r="BM254" s="8">
        <f t="shared" si="502"/>
        <v>0.51945061163207329</v>
      </c>
      <c r="BN254" s="8">
        <f t="shared" si="503"/>
        <v>0.47940824649572245</v>
      </c>
    </row>
    <row r="255" spans="1:66" x14ac:dyDescent="0.25">
      <c r="A255" t="s">
        <v>196</v>
      </c>
      <c r="B255" t="s">
        <v>204</v>
      </c>
      <c r="C255" t="s">
        <v>303</v>
      </c>
      <c r="D255" s="10"/>
      <c r="E255">
        <f>VLOOKUP(A255,home!$A$2:$E$405,3,FALSE)</f>
        <v>1.6077999999999999</v>
      </c>
      <c r="F255">
        <f>VLOOKUP(B255,home!$B$2:$E$405,3,FALSE)</f>
        <v>0.98780000000000001</v>
      </c>
      <c r="G255">
        <f>VLOOKUP(C255,away!$B$2:$E$405,4,FALSE)</f>
        <v>0.91469999999999996</v>
      </c>
      <c r="H255">
        <f>VLOOKUP(A255,away!$A$2:$E$405,3,FALSE)</f>
        <v>1.3987000000000001</v>
      </c>
      <c r="I255">
        <f>VLOOKUP(C255,away!$B$2:$E$405,3,FALSE)</f>
        <v>1.0513999999999999</v>
      </c>
      <c r="J255">
        <f>VLOOKUP(B255,home!$B$2:$E$405,4,FALSE)</f>
        <v>1.3877999999999999</v>
      </c>
      <c r="K255" s="3">
        <f t="shared" si="448"/>
        <v>1.4527126731479998</v>
      </c>
      <c r="L255" s="3">
        <f t="shared" si="449"/>
        <v>2.0408892152039995</v>
      </c>
      <c r="M255" s="5">
        <f t="shared" si="450"/>
        <v>3.0391209050736737E-2</v>
      </c>
      <c r="N255" s="5">
        <f t="shared" si="451"/>
        <v>4.414969454029545E-2</v>
      </c>
      <c r="O255" s="5">
        <f t="shared" si="452"/>
        <v>6.2025090788658796E-2</v>
      </c>
      <c r="P255" s="5">
        <f t="shared" si="453"/>
        <v>9.01046354418399E-2</v>
      </c>
      <c r="Q255" s="5">
        <f t="shared" si="454"/>
        <v>3.2068410387150137E-2</v>
      </c>
      <c r="R255" s="5">
        <f t="shared" si="455"/>
        <v>6.329316943131133E-2</v>
      </c>
      <c r="S255" s="5">
        <f t="shared" si="456"/>
        <v>6.6786133076779122E-2</v>
      </c>
      <c r="T255" s="5">
        <f t="shared" si="457"/>
        <v>6.5448072907870636E-2</v>
      </c>
      <c r="U255" s="5">
        <f t="shared" si="458"/>
        <v>9.1946789356569553E-2</v>
      </c>
      <c r="V255" s="5">
        <f t="shared" si="459"/>
        <v>2.2001026544686542E-2</v>
      </c>
      <c r="W255" s="5">
        <f t="shared" si="460"/>
        <v>1.5528728725707992E-2</v>
      </c>
      <c r="X255" s="5">
        <f t="shared" si="461"/>
        <v>3.1692414982125994E-2</v>
      </c>
      <c r="Y255" s="5">
        <f t="shared" si="462"/>
        <v>3.2340353970395294E-2</v>
      </c>
      <c r="Z255" s="5">
        <f t="shared" si="463"/>
        <v>4.3058115629480934E-2</v>
      </c>
      <c r="AA255" s="5">
        <f t="shared" si="464"/>
        <v>6.2551070256818914E-2</v>
      </c>
      <c r="AB255" s="5">
        <f t="shared" si="465"/>
        <v>4.5434366240525881E-2</v>
      </c>
      <c r="AC255" s="5">
        <f t="shared" si="466"/>
        <v>4.0768254580742938E-3</v>
      </c>
      <c r="AD255" s="5">
        <f t="shared" si="467"/>
        <v>5.6396952544283466E-3</v>
      </c>
      <c r="AE255" s="5">
        <f t="shared" si="468"/>
        <v>1.1509993221799989E-2</v>
      </c>
      <c r="AF255" s="5">
        <f t="shared" si="469"/>
        <v>1.1745310516721367E-2</v>
      </c>
      <c r="AG255" s="5">
        <f t="shared" si="470"/>
        <v>7.9902925209329196E-3</v>
      </c>
      <c r="AH255" s="5">
        <f t="shared" si="471"/>
        <v>2.1969210953803602E-2</v>
      </c>
      <c r="AI255" s="5">
        <f t="shared" si="472"/>
        <v>3.1914951171652349E-2</v>
      </c>
      <c r="AJ255" s="5">
        <f t="shared" si="473"/>
        <v>2.318162701497949E-2</v>
      </c>
      <c r="AK255" s="5">
        <f t="shared" si="474"/>
        <v>1.122541444961692E-2</v>
      </c>
      <c r="AL255" s="5">
        <f t="shared" si="475"/>
        <v>4.8348306386433937E-4</v>
      </c>
      <c r="AM255" s="5">
        <f t="shared" si="476"/>
        <v>1.6385713537601381E-3</v>
      </c>
      <c r="AN255" s="5">
        <f t="shared" si="477"/>
        <v>3.3441426042312835E-3</v>
      </c>
      <c r="AO255" s="5">
        <f t="shared" si="478"/>
        <v>3.4125122875399219E-3</v>
      </c>
      <c r="AP255" s="5">
        <f t="shared" si="479"/>
        <v>2.321519841463786E-3</v>
      </c>
      <c r="AQ255" s="5">
        <f t="shared" si="480"/>
        <v>1.1844912018313849E-3</v>
      </c>
      <c r="AR255" s="5">
        <f t="shared" si="481"/>
        <v>8.9673451404318656E-3</v>
      </c>
      <c r="AS255" s="5">
        <f t="shared" si="482"/>
        <v>1.3026975929997502E-2</v>
      </c>
      <c r="AT255" s="5">
        <f t="shared" si="483"/>
        <v>9.4622265131506633E-3</v>
      </c>
      <c r="AU255" s="5">
        <f t="shared" si="484"/>
        <v>4.5819654572836609E-3</v>
      </c>
      <c r="AV255" s="5">
        <f t="shared" si="485"/>
        <v>1.6640698219305857E-3</v>
      </c>
      <c r="AW255" s="5">
        <f t="shared" si="486"/>
        <v>3.9817860504653639E-5</v>
      </c>
      <c r="AX255" s="5">
        <f t="shared" si="487"/>
        <v>3.967288952441046E-4</v>
      </c>
      <c r="AY255" s="5">
        <f t="shared" si="488"/>
        <v>8.0967972366349046E-4</v>
      </c>
      <c r="AZ255" s="5">
        <f t="shared" si="489"/>
        <v>8.2623330789708608E-4</v>
      </c>
      <c r="BA255" s="5">
        <f t="shared" si="490"/>
        <v>5.6208354910982977E-4</v>
      </c>
      <c r="BB255" s="5">
        <f t="shared" si="491"/>
        <v>2.8678756335545977E-4</v>
      </c>
      <c r="BC255" s="5">
        <f t="shared" si="492"/>
        <v>1.1706032902135829E-4</v>
      </c>
      <c r="BD255" s="5">
        <f t="shared" si="493"/>
        <v>3.0502263310198978E-3</v>
      </c>
      <c r="BE255" s="5">
        <f t="shared" si="494"/>
        <v>4.4311024470423312E-3</v>
      </c>
      <c r="BF255" s="5">
        <f t="shared" si="495"/>
        <v>3.2185593404177545E-3</v>
      </c>
      <c r="BG255" s="5">
        <f t="shared" si="496"/>
        <v>1.5585473143679138E-3</v>
      </c>
      <c r="BH255" s="5">
        <f t="shared" si="497"/>
        <v>5.6603035882076187E-4</v>
      </c>
      <c r="BI255" s="5">
        <f t="shared" si="498"/>
        <v>1.6445589512908607E-4</v>
      </c>
      <c r="BJ255" s="8">
        <f t="shared" si="499"/>
        <v>0.27301277768454596</v>
      </c>
      <c r="BK255" s="8">
        <f t="shared" si="500"/>
        <v>0.21465299235964447</v>
      </c>
      <c r="BL255" s="8">
        <f t="shared" si="501"/>
        <v>0.46423319421352882</v>
      </c>
      <c r="BM255" s="8">
        <f t="shared" si="502"/>
        <v>0.67215500838404885</v>
      </c>
      <c r="BN255" s="8">
        <f t="shared" si="503"/>
        <v>0.32203220963999235</v>
      </c>
    </row>
    <row r="256" spans="1:66" x14ac:dyDescent="0.25">
      <c r="A256" t="s">
        <v>196</v>
      </c>
      <c r="B256" t="s">
        <v>306</v>
      </c>
      <c r="C256" t="s">
        <v>514</v>
      </c>
      <c r="D256" s="10"/>
      <c r="E256">
        <f>VLOOKUP(A256,home!$A$2:$E$405,3,FALSE)</f>
        <v>1.6077999999999999</v>
      </c>
      <c r="F256">
        <f>VLOOKUP(B256,home!$B$2:$E$405,3,FALSE)</f>
        <v>1.4269000000000001</v>
      </c>
      <c r="G256" t="e">
        <f>VLOOKUP(C256,away!$B$2:$E$405,4,FALSE)</f>
        <v>#N/A</v>
      </c>
      <c r="H256">
        <f>VLOOKUP(A256,away!$A$2:$E$405,3,FALSE)</f>
        <v>1.3987000000000001</v>
      </c>
      <c r="I256" t="e">
        <f>VLOOKUP(C256,away!$B$2:$E$405,3,FALSE)</f>
        <v>#N/A</v>
      </c>
      <c r="J256">
        <f>VLOOKUP(B256,home!$B$2:$E$405,4,FALSE)</f>
        <v>0.75700000000000001</v>
      </c>
      <c r="K256" s="3" t="e">
        <f t="shared" si="448"/>
        <v>#N/A</v>
      </c>
      <c r="L256" s="3" t="e">
        <f t="shared" si="449"/>
        <v>#N/A</v>
      </c>
      <c r="M256" s="5" t="e">
        <f t="shared" si="450"/>
        <v>#N/A</v>
      </c>
      <c r="N256" s="5" t="e">
        <f t="shared" si="451"/>
        <v>#N/A</v>
      </c>
      <c r="O256" s="5" t="e">
        <f t="shared" si="452"/>
        <v>#N/A</v>
      </c>
      <c r="P256" s="5" t="e">
        <f t="shared" si="453"/>
        <v>#N/A</v>
      </c>
      <c r="Q256" s="5" t="e">
        <f t="shared" si="454"/>
        <v>#N/A</v>
      </c>
      <c r="R256" s="5" t="e">
        <f t="shared" si="455"/>
        <v>#N/A</v>
      </c>
      <c r="S256" s="5" t="e">
        <f t="shared" si="456"/>
        <v>#N/A</v>
      </c>
      <c r="T256" s="5" t="e">
        <f t="shared" si="457"/>
        <v>#N/A</v>
      </c>
      <c r="U256" s="5" t="e">
        <f t="shared" si="458"/>
        <v>#N/A</v>
      </c>
      <c r="V256" s="5" t="e">
        <f t="shared" si="459"/>
        <v>#N/A</v>
      </c>
      <c r="W256" s="5" t="e">
        <f t="shared" si="460"/>
        <v>#N/A</v>
      </c>
      <c r="X256" s="5" t="e">
        <f t="shared" si="461"/>
        <v>#N/A</v>
      </c>
      <c r="Y256" s="5" t="e">
        <f t="shared" si="462"/>
        <v>#N/A</v>
      </c>
      <c r="Z256" s="5" t="e">
        <f t="shared" si="463"/>
        <v>#N/A</v>
      </c>
      <c r="AA256" s="5" t="e">
        <f t="shared" si="464"/>
        <v>#N/A</v>
      </c>
      <c r="AB256" s="5" t="e">
        <f t="shared" si="465"/>
        <v>#N/A</v>
      </c>
      <c r="AC256" s="5" t="e">
        <f t="shared" si="466"/>
        <v>#N/A</v>
      </c>
      <c r="AD256" s="5" t="e">
        <f t="shared" si="467"/>
        <v>#N/A</v>
      </c>
      <c r="AE256" s="5" t="e">
        <f t="shared" si="468"/>
        <v>#N/A</v>
      </c>
      <c r="AF256" s="5" t="e">
        <f t="shared" si="469"/>
        <v>#N/A</v>
      </c>
      <c r="AG256" s="5" t="e">
        <f t="shared" si="470"/>
        <v>#N/A</v>
      </c>
      <c r="AH256" s="5" t="e">
        <f t="shared" si="471"/>
        <v>#N/A</v>
      </c>
      <c r="AI256" s="5" t="e">
        <f t="shared" si="472"/>
        <v>#N/A</v>
      </c>
      <c r="AJ256" s="5" t="e">
        <f t="shared" si="473"/>
        <v>#N/A</v>
      </c>
      <c r="AK256" s="5" t="e">
        <f t="shared" si="474"/>
        <v>#N/A</v>
      </c>
      <c r="AL256" s="5" t="e">
        <f t="shared" si="475"/>
        <v>#N/A</v>
      </c>
      <c r="AM256" s="5" t="e">
        <f t="shared" si="476"/>
        <v>#N/A</v>
      </c>
      <c r="AN256" s="5" t="e">
        <f t="shared" si="477"/>
        <v>#N/A</v>
      </c>
      <c r="AO256" s="5" t="e">
        <f t="shared" si="478"/>
        <v>#N/A</v>
      </c>
      <c r="AP256" s="5" t="e">
        <f t="shared" si="479"/>
        <v>#N/A</v>
      </c>
      <c r="AQ256" s="5" t="e">
        <f t="shared" si="480"/>
        <v>#N/A</v>
      </c>
      <c r="AR256" s="5" t="e">
        <f t="shared" si="481"/>
        <v>#N/A</v>
      </c>
      <c r="AS256" s="5" t="e">
        <f t="shared" si="482"/>
        <v>#N/A</v>
      </c>
      <c r="AT256" s="5" t="e">
        <f t="shared" si="483"/>
        <v>#N/A</v>
      </c>
      <c r="AU256" s="5" t="e">
        <f t="shared" si="484"/>
        <v>#N/A</v>
      </c>
      <c r="AV256" s="5" t="e">
        <f t="shared" si="485"/>
        <v>#N/A</v>
      </c>
      <c r="AW256" s="5" t="e">
        <f t="shared" si="486"/>
        <v>#N/A</v>
      </c>
      <c r="AX256" s="5" t="e">
        <f t="shared" si="487"/>
        <v>#N/A</v>
      </c>
      <c r="AY256" s="5" t="e">
        <f t="shared" si="488"/>
        <v>#N/A</v>
      </c>
      <c r="AZ256" s="5" t="e">
        <f t="shared" si="489"/>
        <v>#N/A</v>
      </c>
      <c r="BA256" s="5" t="e">
        <f t="shared" si="490"/>
        <v>#N/A</v>
      </c>
      <c r="BB256" s="5" t="e">
        <f t="shared" si="491"/>
        <v>#N/A</v>
      </c>
      <c r="BC256" s="5" t="e">
        <f t="shared" si="492"/>
        <v>#N/A</v>
      </c>
      <c r="BD256" s="5" t="e">
        <f t="shared" si="493"/>
        <v>#N/A</v>
      </c>
      <c r="BE256" s="5" t="e">
        <f t="shared" si="494"/>
        <v>#N/A</v>
      </c>
      <c r="BF256" s="5" t="e">
        <f t="shared" si="495"/>
        <v>#N/A</v>
      </c>
      <c r="BG256" s="5" t="e">
        <f t="shared" si="496"/>
        <v>#N/A</v>
      </c>
      <c r="BH256" s="5" t="e">
        <f t="shared" si="497"/>
        <v>#N/A</v>
      </c>
      <c r="BI256" s="5" t="e">
        <f t="shared" si="498"/>
        <v>#N/A</v>
      </c>
      <c r="BJ256" s="8" t="e">
        <f t="shared" si="499"/>
        <v>#N/A</v>
      </c>
      <c r="BK256" s="8" t="e">
        <f t="shared" si="500"/>
        <v>#N/A</v>
      </c>
      <c r="BL256" s="8" t="e">
        <f t="shared" si="501"/>
        <v>#N/A</v>
      </c>
      <c r="BM256" s="8" t="e">
        <f t="shared" si="502"/>
        <v>#N/A</v>
      </c>
      <c r="BN256" s="8" t="e">
        <f t="shared" si="503"/>
        <v>#N/A</v>
      </c>
    </row>
    <row r="257" spans="1:66" s="15" customFormat="1" x14ac:dyDescent="0.25">
      <c r="A257" t="s">
        <v>32</v>
      </c>
      <c r="B257" t="s">
        <v>508</v>
      </c>
      <c r="C257" t="s">
        <v>211</v>
      </c>
      <c r="D257" s="10"/>
      <c r="E257">
        <f>VLOOKUP(A257,home!$A$2:$E$405,3,FALSE)</f>
        <v>1.268</v>
      </c>
      <c r="F257" t="e">
        <f>VLOOKUP(B257,home!$B$2:$E$405,3,FALSE)</f>
        <v>#N/A</v>
      </c>
      <c r="G257">
        <f>VLOOKUP(C257,away!$B$2:$E$405,4,FALSE)</f>
        <v>1.6700999999999999</v>
      </c>
      <c r="H257">
        <f>VLOOKUP(A257,away!$A$2:$E$405,3,FALSE)</f>
        <v>1.1471</v>
      </c>
      <c r="I257">
        <f>VLOOKUP(C257,away!$B$2:$E$405,3,FALSE)</f>
        <v>0.92300000000000004</v>
      </c>
      <c r="J257" t="e">
        <f>VLOOKUP(B257,home!$B$2:$E$405,4,FALSE)</f>
        <v>#N/A</v>
      </c>
      <c r="K257" s="3" t="e">
        <f t="shared" si="448"/>
        <v>#N/A</v>
      </c>
      <c r="L257" s="3" t="e">
        <f t="shared" si="449"/>
        <v>#N/A</v>
      </c>
      <c r="M257" s="5" t="e">
        <f t="shared" si="450"/>
        <v>#N/A</v>
      </c>
      <c r="N257" s="5" t="e">
        <f t="shared" si="451"/>
        <v>#N/A</v>
      </c>
      <c r="O257" s="5" t="e">
        <f t="shared" si="452"/>
        <v>#N/A</v>
      </c>
      <c r="P257" s="5" t="e">
        <f t="shared" si="453"/>
        <v>#N/A</v>
      </c>
      <c r="Q257" s="5" t="e">
        <f t="shared" si="454"/>
        <v>#N/A</v>
      </c>
      <c r="R257" s="5" t="e">
        <f t="shared" si="455"/>
        <v>#N/A</v>
      </c>
      <c r="S257" s="5" t="e">
        <f t="shared" si="456"/>
        <v>#N/A</v>
      </c>
      <c r="T257" s="5" t="e">
        <f t="shared" si="457"/>
        <v>#N/A</v>
      </c>
      <c r="U257" s="5" t="e">
        <f t="shared" si="458"/>
        <v>#N/A</v>
      </c>
      <c r="V257" s="5" t="e">
        <f t="shared" si="459"/>
        <v>#N/A</v>
      </c>
      <c r="W257" s="5" t="e">
        <f t="shared" si="460"/>
        <v>#N/A</v>
      </c>
      <c r="X257" s="5" t="e">
        <f t="shared" si="461"/>
        <v>#N/A</v>
      </c>
      <c r="Y257" s="5" t="e">
        <f t="shared" si="462"/>
        <v>#N/A</v>
      </c>
      <c r="Z257" s="5" t="e">
        <f t="shared" si="463"/>
        <v>#N/A</v>
      </c>
      <c r="AA257" s="5" t="e">
        <f t="shared" si="464"/>
        <v>#N/A</v>
      </c>
      <c r="AB257" s="5" t="e">
        <f t="shared" si="465"/>
        <v>#N/A</v>
      </c>
      <c r="AC257" s="5" t="e">
        <f t="shared" si="466"/>
        <v>#N/A</v>
      </c>
      <c r="AD257" s="5" t="e">
        <f t="shared" si="467"/>
        <v>#N/A</v>
      </c>
      <c r="AE257" s="5" t="e">
        <f t="shared" si="468"/>
        <v>#N/A</v>
      </c>
      <c r="AF257" s="5" t="e">
        <f t="shared" si="469"/>
        <v>#N/A</v>
      </c>
      <c r="AG257" s="5" t="e">
        <f t="shared" si="470"/>
        <v>#N/A</v>
      </c>
      <c r="AH257" s="5" t="e">
        <f t="shared" si="471"/>
        <v>#N/A</v>
      </c>
      <c r="AI257" s="5" t="e">
        <f t="shared" si="472"/>
        <v>#N/A</v>
      </c>
      <c r="AJ257" s="5" t="e">
        <f t="shared" si="473"/>
        <v>#N/A</v>
      </c>
      <c r="AK257" s="5" t="e">
        <f t="shared" si="474"/>
        <v>#N/A</v>
      </c>
      <c r="AL257" s="5" t="e">
        <f t="shared" si="475"/>
        <v>#N/A</v>
      </c>
      <c r="AM257" s="5" t="e">
        <f t="shared" si="476"/>
        <v>#N/A</v>
      </c>
      <c r="AN257" s="5" t="e">
        <f t="shared" si="477"/>
        <v>#N/A</v>
      </c>
      <c r="AO257" s="5" t="e">
        <f t="shared" si="478"/>
        <v>#N/A</v>
      </c>
      <c r="AP257" s="5" t="e">
        <f t="shared" si="479"/>
        <v>#N/A</v>
      </c>
      <c r="AQ257" s="5" t="e">
        <f t="shared" si="480"/>
        <v>#N/A</v>
      </c>
      <c r="AR257" s="5" t="e">
        <f t="shared" si="481"/>
        <v>#N/A</v>
      </c>
      <c r="AS257" s="5" t="e">
        <f t="shared" si="482"/>
        <v>#N/A</v>
      </c>
      <c r="AT257" s="5" t="e">
        <f t="shared" si="483"/>
        <v>#N/A</v>
      </c>
      <c r="AU257" s="5" t="e">
        <f t="shared" si="484"/>
        <v>#N/A</v>
      </c>
      <c r="AV257" s="5" t="e">
        <f t="shared" si="485"/>
        <v>#N/A</v>
      </c>
      <c r="AW257" s="5" t="e">
        <f t="shared" si="486"/>
        <v>#N/A</v>
      </c>
      <c r="AX257" s="5" t="e">
        <f t="shared" si="487"/>
        <v>#N/A</v>
      </c>
      <c r="AY257" s="5" t="e">
        <f t="shared" si="488"/>
        <v>#N/A</v>
      </c>
      <c r="AZ257" s="5" t="e">
        <f t="shared" si="489"/>
        <v>#N/A</v>
      </c>
      <c r="BA257" s="5" t="e">
        <f t="shared" si="490"/>
        <v>#N/A</v>
      </c>
      <c r="BB257" s="5" t="e">
        <f t="shared" si="491"/>
        <v>#N/A</v>
      </c>
      <c r="BC257" s="5" t="e">
        <f t="shared" si="492"/>
        <v>#N/A</v>
      </c>
      <c r="BD257" s="5" t="e">
        <f t="shared" si="493"/>
        <v>#N/A</v>
      </c>
      <c r="BE257" s="5" t="e">
        <f t="shared" si="494"/>
        <v>#N/A</v>
      </c>
      <c r="BF257" s="5" t="e">
        <f t="shared" si="495"/>
        <v>#N/A</v>
      </c>
      <c r="BG257" s="5" t="e">
        <f t="shared" si="496"/>
        <v>#N/A</v>
      </c>
      <c r="BH257" s="5" t="e">
        <f t="shared" si="497"/>
        <v>#N/A</v>
      </c>
      <c r="BI257" s="5" t="e">
        <f t="shared" si="498"/>
        <v>#N/A</v>
      </c>
      <c r="BJ257" s="8" t="e">
        <f t="shared" si="499"/>
        <v>#N/A</v>
      </c>
      <c r="BK257" s="8" t="e">
        <f t="shared" si="500"/>
        <v>#N/A</v>
      </c>
      <c r="BL257" s="8" t="e">
        <f t="shared" si="501"/>
        <v>#N/A</v>
      </c>
      <c r="BM257" s="8" t="e">
        <f t="shared" si="502"/>
        <v>#N/A</v>
      </c>
      <c r="BN257" s="8" t="e">
        <f t="shared" si="503"/>
        <v>#N/A</v>
      </c>
    </row>
    <row r="258" spans="1:66" x14ac:dyDescent="0.25">
      <c r="A258" t="s">
        <v>32</v>
      </c>
      <c r="B258" t="s">
        <v>36</v>
      </c>
      <c r="C258" t="s">
        <v>509</v>
      </c>
      <c r="D258" s="16"/>
      <c r="E258">
        <f>VLOOKUP(A258,home!$A$2:$E$405,3,FALSE)</f>
        <v>1.268</v>
      </c>
      <c r="F258">
        <f>VLOOKUP(B258,home!$B$2:$E$405,3,FALSE)</f>
        <v>1.4380999999999999</v>
      </c>
      <c r="G258" t="e">
        <f>VLOOKUP(C258,away!$B$2:$E$405,4,FALSE)</f>
        <v>#N/A</v>
      </c>
      <c r="H258">
        <f>VLOOKUP(A258,away!$A$2:$E$405,3,FALSE)</f>
        <v>1.1471</v>
      </c>
      <c r="I258" t="e">
        <f>VLOOKUP(C258,away!$B$2:$E$405,3,FALSE)</f>
        <v>#N/A</v>
      </c>
      <c r="J258">
        <f>VLOOKUP(B258,home!$B$2:$E$405,4,FALSE)</f>
        <v>0.76919999999999999</v>
      </c>
      <c r="K258" s="3" t="e">
        <f t="shared" si="448"/>
        <v>#N/A</v>
      </c>
      <c r="L258" s="3" t="e">
        <f t="shared" si="449"/>
        <v>#N/A</v>
      </c>
      <c r="M258" s="5" t="e">
        <f t="shared" si="450"/>
        <v>#N/A</v>
      </c>
      <c r="N258" s="5" t="e">
        <f t="shared" si="451"/>
        <v>#N/A</v>
      </c>
      <c r="O258" s="5" t="e">
        <f t="shared" si="452"/>
        <v>#N/A</v>
      </c>
      <c r="P258" s="5" t="e">
        <f t="shared" si="453"/>
        <v>#N/A</v>
      </c>
      <c r="Q258" s="5" t="e">
        <f t="shared" si="454"/>
        <v>#N/A</v>
      </c>
      <c r="R258" s="5" t="e">
        <f t="shared" si="455"/>
        <v>#N/A</v>
      </c>
      <c r="S258" s="5" t="e">
        <f t="shared" si="456"/>
        <v>#N/A</v>
      </c>
      <c r="T258" s="5" t="e">
        <f t="shared" si="457"/>
        <v>#N/A</v>
      </c>
      <c r="U258" s="5" t="e">
        <f t="shared" si="458"/>
        <v>#N/A</v>
      </c>
      <c r="V258" s="5" t="e">
        <f t="shared" si="459"/>
        <v>#N/A</v>
      </c>
      <c r="W258" s="5" t="e">
        <f t="shared" si="460"/>
        <v>#N/A</v>
      </c>
      <c r="X258" s="5" t="e">
        <f t="shared" si="461"/>
        <v>#N/A</v>
      </c>
      <c r="Y258" s="5" t="e">
        <f t="shared" si="462"/>
        <v>#N/A</v>
      </c>
      <c r="Z258" s="5" t="e">
        <f t="shared" si="463"/>
        <v>#N/A</v>
      </c>
      <c r="AA258" s="5" t="e">
        <f t="shared" si="464"/>
        <v>#N/A</v>
      </c>
      <c r="AB258" s="5" t="e">
        <f t="shared" si="465"/>
        <v>#N/A</v>
      </c>
      <c r="AC258" s="5" t="e">
        <f t="shared" si="466"/>
        <v>#N/A</v>
      </c>
      <c r="AD258" s="5" t="e">
        <f t="shared" si="467"/>
        <v>#N/A</v>
      </c>
      <c r="AE258" s="5" t="e">
        <f t="shared" si="468"/>
        <v>#N/A</v>
      </c>
      <c r="AF258" s="5" t="e">
        <f t="shared" si="469"/>
        <v>#N/A</v>
      </c>
      <c r="AG258" s="5" t="e">
        <f t="shared" si="470"/>
        <v>#N/A</v>
      </c>
      <c r="AH258" s="5" t="e">
        <f t="shared" si="471"/>
        <v>#N/A</v>
      </c>
      <c r="AI258" s="5" t="e">
        <f t="shared" si="472"/>
        <v>#N/A</v>
      </c>
      <c r="AJ258" s="5" t="e">
        <f t="shared" si="473"/>
        <v>#N/A</v>
      </c>
      <c r="AK258" s="5" t="e">
        <f t="shared" si="474"/>
        <v>#N/A</v>
      </c>
      <c r="AL258" s="5" t="e">
        <f t="shared" si="475"/>
        <v>#N/A</v>
      </c>
      <c r="AM258" s="5" t="e">
        <f t="shared" si="476"/>
        <v>#N/A</v>
      </c>
      <c r="AN258" s="5" t="e">
        <f t="shared" si="477"/>
        <v>#N/A</v>
      </c>
      <c r="AO258" s="5" t="e">
        <f t="shared" si="478"/>
        <v>#N/A</v>
      </c>
      <c r="AP258" s="5" t="e">
        <f t="shared" si="479"/>
        <v>#N/A</v>
      </c>
      <c r="AQ258" s="5" t="e">
        <f t="shared" si="480"/>
        <v>#N/A</v>
      </c>
      <c r="AR258" s="5" t="e">
        <f t="shared" si="481"/>
        <v>#N/A</v>
      </c>
      <c r="AS258" s="5" t="e">
        <f t="shared" si="482"/>
        <v>#N/A</v>
      </c>
      <c r="AT258" s="5" t="e">
        <f t="shared" si="483"/>
        <v>#N/A</v>
      </c>
      <c r="AU258" s="5" t="e">
        <f t="shared" si="484"/>
        <v>#N/A</v>
      </c>
      <c r="AV258" s="5" t="e">
        <f t="shared" si="485"/>
        <v>#N/A</v>
      </c>
      <c r="AW258" s="5" t="e">
        <f t="shared" si="486"/>
        <v>#N/A</v>
      </c>
      <c r="AX258" s="5" t="e">
        <f t="shared" si="487"/>
        <v>#N/A</v>
      </c>
      <c r="AY258" s="5" t="e">
        <f t="shared" si="488"/>
        <v>#N/A</v>
      </c>
      <c r="AZ258" s="5" t="e">
        <f t="shared" si="489"/>
        <v>#N/A</v>
      </c>
      <c r="BA258" s="5" t="e">
        <f t="shared" si="490"/>
        <v>#N/A</v>
      </c>
      <c r="BB258" s="5" t="e">
        <f t="shared" si="491"/>
        <v>#N/A</v>
      </c>
      <c r="BC258" s="5" t="e">
        <f t="shared" si="492"/>
        <v>#N/A</v>
      </c>
      <c r="BD258" s="5" t="e">
        <f t="shared" si="493"/>
        <v>#N/A</v>
      </c>
      <c r="BE258" s="5" t="e">
        <f t="shared" si="494"/>
        <v>#N/A</v>
      </c>
      <c r="BF258" s="5" t="e">
        <f t="shared" si="495"/>
        <v>#N/A</v>
      </c>
      <c r="BG258" s="5" t="e">
        <f t="shared" si="496"/>
        <v>#N/A</v>
      </c>
      <c r="BH258" s="5" t="e">
        <f t="shared" si="497"/>
        <v>#N/A</v>
      </c>
      <c r="BI258" s="5" t="e">
        <f t="shared" si="498"/>
        <v>#N/A</v>
      </c>
      <c r="BJ258" s="8" t="e">
        <f t="shared" si="499"/>
        <v>#N/A</v>
      </c>
      <c r="BK258" s="8" t="e">
        <f t="shared" si="500"/>
        <v>#N/A</v>
      </c>
      <c r="BL258" s="8" t="e">
        <f t="shared" si="501"/>
        <v>#N/A</v>
      </c>
      <c r="BM258" s="8" t="e">
        <f t="shared" si="502"/>
        <v>#N/A</v>
      </c>
      <c r="BN258" s="8" t="e">
        <f t="shared" si="503"/>
        <v>#N/A</v>
      </c>
    </row>
    <row r="259" spans="1:66" x14ac:dyDescent="0.25">
      <c r="A259" t="s">
        <v>32</v>
      </c>
      <c r="B259" t="s">
        <v>208</v>
      </c>
      <c r="C259" t="s">
        <v>33</v>
      </c>
      <c r="D259" s="16"/>
      <c r="E259">
        <f>VLOOKUP(A259,home!$A$2:$E$405,3,FALSE)</f>
        <v>1.268</v>
      </c>
      <c r="F259">
        <f>VLOOKUP(B259,home!$B$2:$E$405,3,FALSE)</f>
        <v>1.2525999999999999</v>
      </c>
      <c r="G259">
        <f>VLOOKUP(C259,away!$B$2:$E$405,4,FALSE)</f>
        <v>0.46389999999999998</v>
      </c>
      <c r="H259">
        <f>VLOOKUP(A259,away!$A$2:$E$405,3,FALSE)</f>
        <v>1.1471</v>
      </c>
      <c r="I259">
        <f>VLOOKUP(C259,away!$B$2:$E$405,3,FALSE)</f>
        <v>1.5896999999999999</v>
      </c>
      <c r="J259">
        <f>VLOOKUP(B259,home!$B$2:$E$405,4,FALSE)</f>
        <v>0.76919999999999999</v>
      </c>
      <c r="K259" s="3">
        <f t="shared" si="448"/>
        <v>0.73681088551999996</v>
      </c>
      <c r="L259" s="3">
        <f t="shared" si="449"/>
        <v>1.4026707140039998</v>
      </c>
      <c r="M259" s="5">
        <f t="shared" si="450"/>
        <v>0.11771585116036319</v>
      </c>
      <c r="N259" s="5">
        <f t="shared" si="451"/>
        <v>8.6734320533207704E-2</v>
      </c>
      <c r="O259" s="5">
        <f t="shared" si="452"/>
        <v>0.16511657699669519</v>
      </c>
      <c r="P259" s="5">
        <f t="shared" si="453"/>
        <v>0.12165969131096624</v>
      </c>
      <c r="Q259" s="5">
        <f t="shared" si="454"/>
        <v>3.1953395758524142E-2</v>
      </c>
      <c r="R259" s="5">
        <f t="shared" si="455"/>
        <v>0.11580209347492545</v>
      </c>
      <c r="S259" s="5">
        <f t="shared" si="456"/>
        <v>3.1433915534697668E-2</v>
      </c>
      <c r="T259" s="5">
        <f t="shared" si="457"/>
        <v>4.4820092443461433E-2</v>
      </c>
      <c r="U259" s="5">
        <f t="shared" si="458"/>
        <v>8.5324243038329625E-2</v>
      </c>
      <c r="V259" s="5">
        <f t="shared" si="459"/>
        <v>3.6096719562399467E-3</v>
      </c>
      <c r="W259" s="5">
        <f t="shared" si="460"/>
        <v>7.8478699414030618E-3</v>
      </c>
      <c r="X259" s="5">
        <f t="shared" si="461"/>
        <v>1.1007977334118362E-2</v>
      </c>
      <c r="Y259" s="5">
        <f t="shared" si="462"/>
        <v>7.7202837134938253E-3</v>
      </c>
      <c r="Z259" s="5">
        <f t="shared" si="463"/>
        <v>5.4144068379210562E-2</v>
      </c>
      <c r="AA259" s="5">
        <f t="shared" si="464"/>
        <v>3.9893938968141557E-2</v>
      </c>
      <c r="AB259" s="5">
        <f t="shared" si="465"/>
        <v>1.4697144248998605E-2</v>
      </c>
      <c r="AC259" s="5">
        <f t="shared" si="466"/>
        <v>2.3316293621522945E-4</v>
      </c>
      <c r="AD259" s="5">
        <f t="shared" si="467"/>
        <v>1.4455990002427447E-3</v>
      </c>
      <c r="AE259" s="5">
        <f t="shared" si="468"/>
        <v>2.027699381833959E-3</v>
      </c>
      <c r="AF259" s="5">
        <f t="shared" si="469"/>
        <v>1.4220972698512544E-3</v>
      </c>
      <c r="AG259" s="5">
        <f t="shared" si="470"/>
        <v>6.649113976284662E-4</v>
      </c>
      <c r="AH259" s="5">
        <f t="shared" si="471"/>
        <v>1.898657476313716E-2</v>
      </c>
      <c r="AI259" s="5">
        <f t="shared" si="472"/>
        <v>1.3989514964218774E-2</v>
      </c>
      <c r="AJ259" s="5">
        <f t="shared" si="473"/>
        <v>5.1538134543906624E-3</v>
      </c>
      <c r="AK259" s="5">
        <f t="shared" si="474"/>
        <v>1.2657952850448249E-3</v>
      </c>
      <c r="AL259" s="5">
        <f t="shared" si="475"/>
        <v>9.6389842372068944E-6</v>
      </c>
      <c r="AM259" s="5">
        <f t="shared" si="476"/>
        <v>2.1302661589513679E-4</v>
      </c>
      <c r="AN259" s="5">
        <f t="shared" si="477"/>
        <v>2.9880619541948733E-4</v>
      </c>
      <c r="AO259" s="5">
        <f t="shared" si="478"/>
        <v>2.0956334973893552E-4</v>
      </c>
      <c r="AP259" s="5">
        <f t="shared" si="479"/>
        <v>9.7982791135794244E-5</v>
      </c>
      <c r="AQ259" s="5">
        <f t="shared" si="480"/>
        <v>3.4359397900637312E-5</v>
      </c>
      <c r="AR259" s="5">
        <f t="shared" si="481"/>
        <v>5.3263824758999845E-3</v>
      </c>
      <c r="AS259" s="5">
        <f t="shared" si="482"/>
        <v>3.9245365886860766E-3</v>
      </c>
      <c r="AT259" s="5">
        <f t="shared" si="483"/>
        <v>1.4458206395827141E-3</v>
      </c>
      <c r="AU259" s="5">
        <f t="shared" si="484"/>
        <v>3.5509879525134414E-4</v>
      </c>
      <c r="AV259" s="5">
        <f t="shared" si="485"/>
        <v>6.541016444405699E-5</v>
      </c>
      <c r="AW259" s="5">
        <f t="shared" si="486"/>
        <v>2.7671998934779868E-7</v>
      </c>
      <c r="AX259" s="5">
        <f t="shared" si="487"/>
        <v>2.6160054916170759E-5</v>
      </c>
      <c r="AY259" s="5">
        <f t="shared" si="488"/>
        <v>3.6693942907649084E-5</v>
      </c>
      <c r="AZ259" s="5">
        <f t="shared" si="489"/>
        <v>2.5734759548947078E-5</v>
      </c>
      <c r="BA259" s="5">
        <f t="shared" si="490"/>
        <v>1.2032464517080955E-5</v>
      </c>
      <c r="BB259" s="5">
        <f t="shared" si="491"/>
        <v>4.2193963988504326E-6</v>
      </c>
      <c r="BC259" s="5">
        <f t="shared" si="492"/>
        <v>1.1836847518882882E-6</v>
      </c>
      <c r="BD259" s="5">
        <f t="shared" si="493"/>
        <v>1.2451934517548368E-3</v>
      </c>
      <c r="BE259" s="5">
        <f t="shared" si="494"/>
        <v>9.1747208983118656E-4</v>
      </c>
      <c r="BF259" s="5">
        <f t="shared" si="495"/>
        <v>3.3800171147420073E-4</v>
      </c>
      <c r="BG259" s="5">
        <f t="shared" si="496"/>
        <v>8.301444677952714E-5</v>
      </c>
      <c r="BH259" s="5">
        <f t="shared" si="497"/>
        <v>1.5291487010644072E-5</v>
      </c>
      <c r="BI259" s="5">
        <f t="shared" si="498"/>
        <v>2.2533868170460483E-6</v>
      </c>
      <c r="BJ259" s="8">
        <f t="shared" si="499"/>
        <v>0.19660400942689557</v>
      </c>
      <c r="BK259" s="8">
        <f t="shared" si="500"/>
        <v>0.27469862582562715</v>
      </c>
      <c r="BL259" s="8">
        <f t="shared" si="501"/>
        <v>0.47394817043141346</v>
      </c>
      <c r="BM259" s="8">
        <f t="shared" si="502"/>
        <v>0.3603765276055465</v>
      </c>
      <c r="BN259" s="8">
        <f t="shared" si="503"/>
        <v>0.63898192923468189</v>
      </c>
    </row>
    <row r="260" spans="1:66" x14ac:dyDescent="0.25">
      <c r="A260" t="s">
        <v>337</v>
      </c>
      <c r="B260" t="s">
        <v>338</v>
      </c>
      <c r="C260" t="s">
        <v>382</v>
      </c>
      <c r="D260" s="16"/>
      <c r="E260">
        <f>VLOOKUP(A260,home!$A$2:$E$405,3,FALSE)</f>
        <v>1.4091</v>
      </c>
      <c r="F260">
        <f>VLOOKUP(B260,home!$B$2:$E$405,3,FALSE)</f>
        <v>1.3548</v>
      </c>
      <c r="G260">
        <f>VLOOKUP(C260,away!$B$2:$E$405,4,FALSE)</f>
        <v>1.0968</v>
      </c>
      <c r="H260">
        <f>VLOOKUP(A260,away!$A$2:$E$405,3,FALSE)</f>
        <v>1.1182000000000001</v>
      </c>
      <c r="I260">
        <f>VLOOKUP(C260,away!$B$2:$E$405,3,FALSE)</f>
        <v>1.2195</v>
      </c>
      <c r="J260">
        <f>VLOOKUP(B260,home!$B$2:$E$405,4,FALSE)</f>
        <v>0.89429999999999998</v>
      </c>
      <c r="K260" s="3">
        <f t="shared" si="448"/>
        <v>2.0938445922239999</v>
      </c>
      <c r="L260" s="3">
        <f t="shared" si="449"/>
        <v>1.2195076340700002</v>
      </c>
      <c r="M260" s="5">
        <f t="shared" si="450"/>
        <v>3.6393968220667025E-2</v>
      </c>
      <c r="N260" s="5">
        <f t="shared" si="451"/>
        <v>7.6203313548415752E-2</v>
      </c>
      <c r="O260" s="5">
        <f t="shared" si="452"/>
        <v>4.4382722079204406E-2</v>
      </c>
      <c r="P260" s="5">
        <f t="shared" si="453"/>
        <v>9.293052261372288E-2</v>
      </c>
      <c r="Q260" s="5">
        <f t="shared" si="454"/>
        <v>7.9778947991450105E-2</v>
      </c>
      <c r="R260" s="5">
        <f t="shared" si="455"/>
        <v>2.7062534198198474E-2</v>
      </c>
      <c r="S260" s="5">
        <f t="shared" si="456"/>
        <v>5.9323580633586261E-2</v>
      </c>
      <c r="T260" s="5">
        <f t="shared" si="457"/>
        <v>9.7291036113646895E-2</v>
      </c>
      <c r="U260" s="5">
        <f t="shared" si="458"/>
        <v>5.6664740882774942E-2</v>
      </c>
      <c r="V260" s="5">
        <f t="shared" si="459"/>
        <v>1.6831150939230682E-2</v>
      </c>
      <c r="W260" s="5">
        <f t="shared" si="460"/>
        <v>5.5681572941739192E-2</v>
      </c>
      <c r="X260" s="5">
        <f t="shared" si="461"/>
        <v>6.7904103279476491E-2</v>
      </c>
      <c r="Y260" s="5">
        <f t="shared" si="462"/>
        <v>4.140478616699967E-2</v>
      </c>
      <c r="Z260" s="5">
        <f t="shared" si="463"/>
        <v>1.1000989017327831E-2</v>
      </c>
      <c r="AA260" s="5">
        <f t="shared" si="464"/>
        <v>2.3034361363047495E-2</v>
      </c>
      <c r="AB260" s="5">
        <f t="shared" si="465"/>
        <v>2.4115186487675223E-2</v>
      </c>
      <c r="AC260" s="5">
        <f t="shared" si="466"/>
        <v>2.6861038543004698E-3</v>
      </c>
      <c r="AD260" s="5">
        <f t="shared" si="467"/>
        <v>2.9147140097646691E-2</v>
      </c>
      <c r="AE260" s="5">
        <f t="shared" si="468"/>
        <v>3.5545159860387941E-2</v>
      </c>
      <c r="AF260" s="5">
        <f t="shared" si="469"/>
        <v>2.1673796901990828E-2</v>
      </c>
      <c r="AG260" s="5">
        <f t="shared" si="470"/>
        <v>8.810453593753511E-3</v>
      </c>
      <c r="AH260" s="5">
        <f t="shared" si="471"/>
        <v>3.3539475222378809E-3</v>
      </c>
      <c r="AI260" s="5">
        <f t="shared" si="472"/>
        <v>7.0226448820408707E-3</v>
      </c>
      <c r="AJ260" s="5">
        <f t="shared" si="473"/>
        <v>7.3521635046854142E-3</v>
      </c>
      <c r="AK260" s="5">
        <f t="shared" si="474"/>
        <v>5.1314292651440689E-3</v>
      </c>
      <c r="AL260" s="5">
        <f t="shared" si="475"/>
        <v>2.7435429240510841E-4</v>
      </c>
      <c r="AM260" s="5">
        <f t="shared" si="476"/>
        <v>1.2205916334450565E-2</v>
      </c>
      <c r="AN260" s="5">
        <f t="shared" si="477"/>
        <v>1.4885208150682174E-2</v>
      </c>
      <c r="AO260" s="5">
        <f t="shared" si="478"/>
        <v>9.0763124872389536E-3</v>
      </c>
      <c r="AP260" s="5">
        <f t="shared" si="479"/>
        <v>3.6895441224642587E-3</v>
      </c>
      <c r="AQ260" s="5">
        <f t="shared" si="480"/>
        <v>1.1248568058958163E-3</v>
      </c>
      <c r="AR260" s="5">
        <f t="shared" si="481"/>
        <v>8.1803292152785023E-4</v>
      </c>
      <c r="AS260" s="5">
        <f t="shared" si="482"/>
        <v>1.712833809002289E-3</v>
      </c>
      <c r="AT260" s="5">
        <f t="shared" si="483"/>
        <v>1.7932039041789393E-3</v>
      </c>
      <c r="AU260" s="5">
        <f t="shared" si="484"/>
        <v>1.2515634325066787E-3</v>
      </c>
      <c r="AV260" s="5">
        <f t="shared" si="485"/>
        <v>6.5514483124485385E-4</v>
      </c>
      <c r="AW260" s="5">
        <f t="shared" si="486"/>
        <v>1.9459793462306172E-5</v>
      </c>
      <c r="AX260" s="5">
        <f t="shared" si="487"/>
        <v>4.2595486516713212E-3</v>
      </c>
      <c r="AY260" s="5">
        <f t="shared" si="488"/>
        <v>5.1945520984057513E-3</v>
      </c>
      <c r="AZ260" s="5">
        <f t="shared" si="489"/>
        <v>3.1673979697900779E-3</v>
      </c>
      <c r="BA260" s="5">
        <f t="shared" si="490"/>
        <v>1.2875553347656066E-3</v>
      </c>
      <c r="BB260" s="5">
        <f t="shared" si="491"/>
        <v>3.9254589000855313E-4</v>
      </c>
      <c r="BC260" s="5">
        <f t="shared" si="492"/>
        <v>9.5742541917646478E-5</v>
      </c>
      <c r="BD260" s="5">
        <f t="shared" si="493"/>
        <v>1.6626623212063335E-4</v>
      </c>
      <c r="BE260" s="5">
        <f t="shared" si="494"/>
        <v>3.4813565099524844E-4</v>
      </c>
      <c r="BF260" s="5">
        <f t="shared" si="495"/>
        <v>3.6447097509839139E-4</v>
      </c>
      <c r="BG260" s="5">
        <f t="shared" si="496"/>
        <v>2.5438186007745834E-4</v>
      </c>
      <c r="BH260" s="5">
        <f t="shared" si="497"/>
        <v>1.3315902052076704E-4</v>
      </c>
      <c r="BI260" s="5">
        <f t="shared" si="498"/>
        <v>5.5762859004650538E-5</v>
      </c>
      <c r="BJ260" s="8">
        <f t="shared" si="499"/>
        <v>0.56881949088279793</v>
      </c>
      <c r="BK260" s="8">
        <f t="shared" si="500"/>
        <v>0.21363423265231815</v>
      </c>
      <c r="BL260" s="8">
        <f t="shared" si="501"/>
        <v>0.20567268568128655</v>
      </c>
      <c r="BM260" s="8">
        <f t="shared" si="502"/>
        <v>0.63720029727712824</v>
      </c>
      <c r="BN260" s="8">
        <f t="shared" si="503"/>
        <v>0.35675200865165868</v>
      </c>
    </row>
    <row r="261" spans="1:66" x14ac:dyDescent="0.25">
      <c r="A261" t="s">
        <v>337</v>
      </c>
      <c r="B261" t="s">
        <v>367</v>
      </c>
      <c r="C261" t="s">
        <v>224</v>
      </c>
      <c r="D261" s="16"/>
      <c r="E261">
        <f>VLOOKUP(A261,home!$A$2:$E$405,3,FALSE)</f>
        <v>1.4091</v>
      </c>
      <c r="F261">
        <f>VLOOKUP(B261,home!$B$2:$E$405,3,FALSE)</f>
        <v>0.9677</v>
      </c>
      <c r="G261">
        <f>VLOOKUP(C261,away!$B$2:$E$405,4,FALSE)</f>
        <v>1.5403</v>
      </c>
      <c r="H261">
        <f>VLOOKUP(A261,away!$A$2:$E$405,3,FALSE)</f>
        <v>1.1182000000000001</v>
      </c>
      <c r="I261">
        <f>VLOOKUP(C261,away!$B$2:$E$405,3,FALSE)</f>
        <v>0.72870000000000001</v>
      </c>
      <c r="J261">
        <f>VLOOKUP(B261,home!$B$2:$E$405,4,FALSE)</f>
        <v>1.3821000000000001</v>
      </c>
      <c r="K261" s="3">
        <f t="shared" si="448"/>
        <v>2.1003316236209999</v>
      </c>
      <c r="L261" s="3">
        <f t="shared" si="449"/>
        <v>1.1261797771140001</v>
      </c>
      <c r="M261" s="5">
        <f t="shared" si="450"/>
        <v>3.9695740043564368E-2</v>
      </c>
      <c r="N261" s="5">
        <f t="shared" si="451"/>
        <v>8.3374218136536685E-2</v>
      </c>
      <c r="O261" s="5">
        <f t="shared" si="452"/>
        <v>4.4704539674636612E-2</v>
      </c>
      <c r="P261" s="5">
        <f t="shared" si="453"/>
        <v>9.3894358398058916E-2</v>
      </c>
      <c r="Q261" s="5">
        <f t="shared" si="454"/>
        <v>8.7556753473421775E-2</v>
      </c>
      <c r="R261" s="5">
        <f t="shared" si="455"/>
        <v>2.5172674263383123E-2</v>
      </c>
      <c r="S261" s="5">
        <f t="shared" si="456"/>
        <v>5.5523278627050379E-2</v>
      </c>
      <c r="T261" s="5">
        <f t="shared" si="457"/>
        <v>9.8604645111523601E-2</v>
      </c>
      <c r="U261" s="5">
        <f t="shared" si="458"/>
        <v>5.2870963806494038E-2</v>
      </c>
      <c r="V261" s="5">
        <f t="shared" si="459"/>
        <v>1.459244917890757E-2</v>
      </c>
      <c r="W261" s="5">
        <f t="shared" si="460"/>
        <v>6.1299406060605202E-2</v>
      </c>
      <c r="X261" s="5">
        <f t="shared" si="461"/>
        <v>6.9034151454552953E-2</v>
      </c>
      <c r="Y261" s="5">
        <f t="shared" si="462"/>
        <v>3.8872432649171298E-2</v>
      </c>
      <c r="Z261" s="5">
        <f t="shared" si="463"/>
        <v>9.4496522304333766E-3</v>
      </c>
      <c r="AA261" s="5">
        <f t="shared" si="464"/>
        <v>1.9847403411799937E-2</v>
      </c>
      <c r="AB261" s="5">
        <f t="shared" si="465"/>
        <v>2.0843064516283372E-2</v>
      </c>
      <c r="AC261" s="5">
        <f t="shared" si="466"/>
        <v>2.157266515887676E-3</v>
      </c>
      <c r="AD261" s="5">
        <f t="shared" si="467"/>
        <v>3.2187270264568475E-2</v>
      </c>
      <c r="AE261" s="5">
        <f t="shared" si="468"/>
        <v>3.6248652852459817E-2</v>
      </c>
      <c r="AF261" s="5">
        <f t="shared" si="469"/>
        <v>2.0411249895032985E-2</v>
      </c>
      <c r="AG261" s="5">
        <f t="shared" si="470"/>
        <v>7.6622456191354675E-3</v>
      </c>
      <c r="AH261" s="5">
        <f t="shared" si="471"/>
        <v>2.6605018106685683E-3</v>
      </c>
      <c r="AI261" s="5">
        <f t="shared" si="472"/>
        <v>5.5879360876481248E-3</v>
      </c>
      <c r="AJ261" s="5">
        <f t="shared" si="473"/>
        <v>5.8682594378301825E-3</v>
      </c>
      <c r="AK261" s="5">
        <f t="shared" si="474"/>
        <v>4.1084302909623754E-3</v>
      </c>
      <c r="AL261" s="5">
        <f t="shared" si="475"/>
        <v>2.041077004037142E-4</v>
      </c>
      <c r="AM261" s="5">
        <f t="shared" si="476"/>
        <v>1.3520788322941795E-2</v>
      </c>
      <c r="AN261" s="5">
        <f t="shared" si="477"/>
        <v>1.5226838379936167E-2</v>
      </c>
      <c r="AO261" s="5">
        <f t="shared" si="478"/>
        <v>8.5740787264337107E-3</v>
      </c>
      <c r="AP261" s="5">
        <f t="shared" si="479"/>
        <v>3.2186513563643351E-3</v>
      </c>
      <c r="AQ261" s="5">
        <f t="shared" si="480"/>
        <v>9.0619501677951511E-4</v>
      </c>
      <c r="AR261" s="5">
        <f t="shared" si="481"/>
        <v>5.9924066723002385E-4</v>
      </c>
      <c r="AS261" s="5">
        <f t="shared" si="482"/>
        <v>1.2586041235429673E-3</v>
      </c>
      <c r="AT261" s="5">
        <f t="shared" si="483"/>
        <v>1.3217430211485432E-3</v>
      </c>
      <c r="AU261" s="5">
        <f t="shared" si="484"/>
        <v>9.2536622187288189E-4</v>
      </c>
      <c r="AV261" s="5">
        <f t="shared" si="485"/>
        <v>4.8589398480757521E-4</v>
      </c>
      <c r="AW261" s="5">
        <f t="shared" si="486"/>
        <v>1.3410732033544915E-5</v>
      </c>
      <c r="AX261" s="5">
        <f t="shared" si="487"/>
        <v>4.7330232151600376E-3</v>
      </c>
      <c r="AY261" s="5">
        <f t="shared" si="488"/>
        <v>5.3302350295243196E-3</v>
      </c>
      <c r="AZ261" s="5">
        <f t="shared" si="489"/>
        <v>3.0014014487574677E-3</v>
      </c>
      <c r="BA261" s="5">
        <f t="shared" si="490"/>
        <v>1.1267058715304407E-3</v>
      </c>
      <c r="BB261" s="5">
        <f t="shared" si="491"/>
        <v>3.1721834181829673E-4</v>
      </c>
      <c r="BC261" s="5">
        <f t="shared" si="492"/>
        <v>7.1448976297080341E-5</v>
      </c>
      <c r="BD261" s="5">
        <f t="shared" si="493"/>
        <v>1.1247545350979224E-4</v>
      </c>
      <c r="BE261" s="5">
        <f t="shared" si="494"/>
        <v>2.3623575188773025E-4</v>
      </c>
      <c r="BF261" s="5">
        <f t="shared" si="495"/>
        <v>2.4808671015984213E-4</v>
      </c>
      <c r="BG261" s="5">
        <f t="shared" si="496"/>
        <v>1.7368812091627124E-4</v>
      </c>
      <c r="BH261" s="5">
        <f t="shared" si="497"/>
        <v>9.1200663251938147E-5</v>
      </c>
      <c r="BI261" s="5">
        <f t="shared" si="498"/>
        <v>3.8310327424651022E-5</v>
      </c>
      <c r="BJ261" s="8">
        <f t="shared" si="499"/>
        <v>0.59127761020255132</v>
      </c>
      <c r="BK261" s="8">
        <f t="shared" si="500"/>
        <v>0.21139743549339693</v>
      </c>
      <c r="BL261" s="8">
        <f t="shared" si="501"/>
        <v>0.18715461834545857</v>
      </c>
      <c r="BM261" s="8">
        <f t="shared" si="502"/>
        <v>0.61956420798474776</v>
      </c>
      <c r="BN261" s="8">
        <f t="shared" si="503"/>
        <v>0.37439828398960145</v>
      </c>
    </row>
    <row r="262" spans="1:66" x14ac:dyDescent="0.25">
      <c r="A262" t="s">
        <v>337</v>
      </c>
      <c r="B262" t="s">
        <v>368</v>
      </c>
      <c r="C262" t="s">
        <v>374</v>
      </c>
      <c r="D262" s="16"/>
      <c r="E262">
        <f>VLOOKUP(A262,home!$A$2:$E$405,3,FALSE)</f>
        <v>1.4091</v>
      </c>
      <c r="F262">
        <f>VLOOKUP(B262,home!$B$2:$E$405,3,FALSE)</f>
        <v>1.1613</v>
      </c>
      <c r="G262">
        <f>VLOOKUP(C262,away!$B$2:$E$405,4,FALSE)</f>
        <v>1.4193</v>
      </c>
      <c r="H262">
        <f>VLOOKUP(A262,away!$A$2:$E$405,3,FALSE)</f>
        <v>1.1182000000000001</v>
      </c>
      <c r="I262">
        <f>VLOOKUP(C262,away!$B$2:$E$405,3,FALSE)</f>
        <v>0.97560000000000002</v>
      </c>
      <c r="J262">
        <f>VLOOKUP(B262,home!$B$2:$E$405,4,FALSE)</f>
        <v>0.81299999999999994</v>
      </c>
      <c r="K262" s="3">
        <f t="shared" si="448"/>
        <v>2.3225252471190001</v>
      </c>
      <c r="L262" s="3">
        <f t="shared" si="449"/>
        <v>0.88691464296</v>
      </c>
      <c r="M262" s="5">
        <f t="shared" si="450"/>
        <v>4.0379223743086223E-2</v>
      </c>
      <c r="N262" s="5">
        <f t="shared" si="451"/>
        <v>9.3781766602384728E-2</v>
      </c>
      <c r="O262" s="5">
        <f t="shared" si="452"/>
        <v>3.5812924809101275E-2</v>
      </c>
      <c r="P262" s="5">
        <f t="shared" si="453"/>
        <v>8.3176422042312112E-2</v>
      </c>
      <c r="Q262" s="5">
        <f t="shared" si="454"/>
        <v>0.10890526032673001</v>
      </c>
      <c r="R262" s="5">
        <f t="shared" si="455"/>
        <v>1.5881503710208689E-2</v>
      </c>
      <c r="S262" s="5">
        <f t="shared" si="456"/>
        <v>4.2833396375935688E-2</v>
      </c>
      <c r="T262" s="5">
        <f t="shared" si="457"/>
        <v>9.6589670079147608E-2</v>
      </c>
      <c r="U262" s="5">
        <f t="shared" si="458"/>
        <v>3.6885193329173747E-2</v>
      </c>
      <c r="V262" s="5">
        <f t="shared" si="459"/>
        <v>9.8035252461579833E-3</v>
      </c>
      <c r="W262" s="5">
        <f t="shared" si="460"/>
        <v>8.4311738884299214E-2</v>
      </c>
      <c r="X262" s="5">
        <f t="shared" si="461"/>
        <v>7.4777315789904999E-2</v>
      </c>
      <c r="Y262" s="5">
        <f t="shared" si="462"/>
        <v>3.3160548167655374E-2</v>
      </c>
      <c r="Z262" s="5">
        <f t="shared" si="463"/>
        <v>4.6951793976025523E-3</v>
      </c>
      <c r="AA262" s="5">
        <f t="shared" si="464"/>
        <v>1.0904672690684904E-2</v>
      </c>
      <c r="AB262" s="5">
        <f t="shared" si="465"/>
        <v>1.2663188817842388E-2</v>
      </c>
      <c r="AC262" s="5">
        <f t="shared" si="466"/>
        <v>1.262131360184511E-3</v>
      </c>
      <c r="AD262" s="5">
        <f t="shared" si="467"/>
        <v>4.89540355468224E-2</v>
      </c>
      <c r="AE262" s="5">
        <f t="shared" si="468"/>
        <v>4.3418050958461143E-2</v>
      </c>
      <c r="AF262" s="5">
        <f t="shared" si="469"/>
        <v>1.9254052581921321E-2</v>
      </c>
      <c r="AG262" s="5">
        <f t="shared" si="470"/>
        <v>5.6922337237426054E-3</v>
      </c>
      <c r="AH262" s="5">
        <f t="shared" si="471"/>
        <v>1.0410558397644539E-3</v>
      </c>
      <c r="AI262" s="5">
        <f t="shared" si="472"/>
        <v>2.417878471513616E-3</v>
      </c>
      <c r="AJ262" s="5">
        <f t="shared" si="473"/>
        <v>2.8077918972779364E-3</v>
      </c>
      <c r="AK262" s="5">
        <f t="shared" si="474"/>
        <v>2.1737225233613884E-3</v>
      </c>
      <c r="AL262" s="5">
        <f t="shared" si="475"/>
        <v>1.0399364916520378E-4</v>
      </c>
      <c r="AM262" s="5">
        <f t="shared" si="476"/>
        <v>2.273939670117121E-2</v>
      </c>
      <c r="AN262" s="5">
        <f t="shared" si="477"/>
        <v>2.0167903906345069E-2</v>
      </c>
      <c r="AO262" s="5">
        <f t="shared" si="478"/>
        <v>8.9436046461738115E-3</v>
      </c>
      <c r="AP262" s="5">
        <f t="shared" si="479"/>
        <v>2.6440713071788809E-3</v>
      </c>
      <c r="AQ262" s="5">
        <f t="shared" si="480"/>
        <v>5.8626638984183438E-4</v>
      </c>
      <c r="AR262" s="5">
        <f t="shared" si="481"/>
        <v>1.8466553368522276E-4</v>
      </c>
      <c r="AS262" s="5">
        <f t="shared" si="482"/>
        <v>4.2889036425663399E-4</v>
      </c>
      <c r="AT262" s="5">
        <f t="shared" si="483"/>
        <v>4.9805434961604851E-4</v>
      </c>
      <c r="AU262" s="5">
        <f t="shared" si="484"/>
        <v>3.855812671402353E-4</v>
      </c>
      <c r="AV262" s="5">
        <f t="shared" si="485"/>
        <v>2.2388055693733301E-4</v>
      </c>
      <c r="AW262" s="5">
        <f t="shared" si="486"/>
        <v>5.9504058240169099E-6</v>
      </c>
      <c r="AX262" s="5">
        <f t="shared" si="487"/>
        <v>8.8021371571207676E-3</v>
      </c>
      <c r="AY262" s="5">
        <f t="shared" si="488"/>
        <v>7.8067443339927163E-3</v>
      </c>
      <c r="AZ262" s="5">
        <f t="shared" si="489"/>
        <v>3.4619579318315758E-3</v>
      </c>
      <c r="BA262" s="5">
        <f t="shared" si="490"/>
        <v>1.0234870610176473E-3</v>
      </c>
      <c r="BB262" s="5">
        <f t="shared" si="491"/>
        <v>2.2693641532416163E-4</v>
      </c>
      <c r="BC262" s="5">
        <f t="shared" si="492"/>
        <v>4.0254645954370225E-5</v>
      </c>
      <c r="BD262" s="5">
        <f t="shared" si="493"/>
        <v>2.7297094312574521E-5</v>
      </c>
      <c r="BE262" s="5">
        <f t="shared" si="494"/>
        <v>6.3398190713942785E-5</v>
      </c>
      <c r="BF262" s="5">
        <f t="shared" si="495"/>
        <v>7.3621949277398745E-5</v>
      </c>
      <c r="BG262" s="5">
        <f t="shared" si="496"/>
        <v>5.6996278646291006E-5</v>
      </c>
      <c r="BH262" s="5">
        <f t="shared" si="497"/>
        <v>3.309382403696009E-5</v>
      </c>
      <c r="BI262" s="5">
        <f t="shared" si="498"/>
        <v>1.5372248369910696E-5</v>
      </c>
      <c r="BJ262" s="8">
        <f t="shared" si="499"/>
        <v>0.68528743315702145</v>
      </c>
      <c r="BK262" s="8">
        <f t="shared" si="500"/>
        <v>0.18536543675083444</v>
      </c>
      <c r="BL262" s="8">
        <f t="shared" si="501"/>
        <v>0.12257878374592095</v>
      </c>
      <c r="BM262" s="8">
        <f t="shared" si="502"/>
        <v>0.61218893788938777</v>
      </c>
      <c r="BN262" s="8">
        <f t="shared" si="503"/>
        <v>0.37793710123382307</v>
      </c>
    </row>
    <row r="263" spans="1:66" x14ac:dyDescent="0.25">
      <c r="A263" t="s">
        <v>337</v>
      </c>
      <c r="B263" t="s">
        <v>403</v>
      </c>
      <c r="C263" t="s">
        <v>408</v>
      </c>
      <c r="D263" s="16"/>
      <c r="E263">
        <f>VLOOKUP(A263,home!$A$2:$E$405,3,FALSE)</f>
        <v>1.4091</v>
      </c>
      <c r="F263">
        <f>VLOOKUP(B263,home!$B$2:$E$405,3,FALSE)</f>
        <v>1.2258</v>
      </c>
      <c r="G263">
        <f>VLOOKUP(C263,away!$B$2:$E$405,4,FALSE)</f>
        <v>0.9677</v>
      </c>
      <c r="H263">
        <f>VLOOKUP(A263,away!$A$2:$E$405,3,FALSE)</f>
        <v>1.1182000000000001</v>
      </c>
      <c r="I263">
        <f>VLOOKUP(C263,away!$B$2:$E$405,3,FALSE)</f>
        <v>1.1382000000000001</v>
      </c>
      <c r="J263">
        <f>VLOOKUP(B263,home!$B$2:$E$405,4,FALSE)</f>
        <v>1.1382000000000001</v>
      </c>
      <c r="K263" s="3">
        <f t="shared" si="448"/>
        <v>1.6714838046060001</v>
      </c>
      <c r="L263" s="3">
        <f t="shared" si="449"/>
        <v>1.4486272501680004</v>
      </c>
      <c r="M263" s="5">
        <f t="shared" si="450"/>
        <v>4.415226482762221E-2</v>
      </c>
      <c r="N263" s="5">
        <f t="shared" si="451"/>
        <v>7.3799795596045645E-2</v>
      </c>
      <c r="O263" s="5">
        <f t="shared" si="452"/>
        <v>6.3960173985927682E-2</v>
      </c>
      <c r="P263" s="5">
        <f t="shared" si="453"/>
        <v>0.10690839495726011</v>
      </c>
      <c r="Q263" s="5">
        <f t="shared" si="454"/>
        <v>6.1677581561011767E-2</v>
      </c>
      <c r="R263" s="5">
        <f t="shared" si="455"/>
        <v>4.6327225480750654E-2</v>
      </c>
      <c r="S263" s="5">
        <f t="shared" si="456"/>
        <v>6.47158472898266E-2</v>
      </c>
      <c r="T263" s="5">
        <f t="shared" si="457"/>
        <v>8.9347825373741044E-2</v>
      </c>
      <c r="U263" s="5">
        <f t="shared" si="458"/>
        <v>7.7435207103405124E-2</v>
      </c>
      <c r="V263" s="5">
        <f t="shared" si="459"/>
        <v>1.741112989350261E-2</v>
      </c>
      <c r="W263" s="5">
        <f t="shared" si="460"/>
        <v>3.4364359562165596E-2</v>
      </c>
      <c r="X263" s="5">
        <f t="shared" si="461"/>
        <v>4.9781147696324378E-2</v>
      </c>
      <c r="Y263" s="5">
        <f t="shared" si="462"/>
        <v>3.6057163548766744E-2</v>
      </c>
      <c r="Z263" s="5">
        <f t="shared" si="463"/>
        <v>2.2370293752030913E-2</v>
      </c>
      <c r="AA263" s="5">
        <f t="shared" si="464"/>
        <v>3.7391583710798461E-2</v>
      </c>
      <c r="AB263" s="5">
        <f t="shared" si="465"/>
        <v>3.1249713300584583E-2</v>
      </c>
      <c r="AC263" s="5">
        <f t="shared" si="466"/>
        <v>2.6349100643165407E-3</v>
      </c>
      <c r="AD263" s="5">
        <f t="shared" si="467"/>
        <v>1.4359867615954289E-2</v>
      </c>
      <c r="AE263" s="5">
        <f t="shared" si="468"/>
        <v>2.0802095537276383E-2</v>
      </c>
      <c r="AF263" s="5">
        <f t="shared" si="469"/>
        <v>1.506724122794836E-2</v>
      </c>
      <c r="AG263" s="5">
        <f t="shared" si="470"/>
        <v>7.2756054092202533E-3</v>
      </c>
      <c r="AH263" s="5">
        <f t="shared" si="471"/>
        <v>8.1015542808637337E-3</v>
      </c>
      <c r="AI263" s="5">
        <f t="shared" si="472"/>
        <v>1.3541616772600141E-2</v>
      </c>
      <c r="AJ263" s="5">
        <f t="shared" si="473"/>
        <v>1.1317296561791057E-2</v>
      </c>
      <c r="AK263" s="5">
        <f t="shared" si="474"/>
        <v>6.3055593049856371E-3</v>
      </c>
      <c r="AL263" s="5">
        <f t="shared" si="475"/>
        <v>2.5520231583371113E-4</v>
      </c>
      <c r="AM263" s="5">
        <f t="shared" si="476"/>
        <v>4.8004572312707536E-3</v>
      </c>
      <c r="AN263" s="5">
        <f t="shared" si="477"/>
        <v>6.9540731584848449E-3</v>
      </c>
      <c r="AO263" s="5">
        <f t="shared" si="478"/>
        <v>5.0369299385215017E-3</v>
      </c>
      <c r="AP263" s="5">
        <f t="shared" si="479"/>
        <v>2.4322113220430928E-3</v>
      </c>
      <c r="AQ263" s="5">
        <f t="shared" si="480"/>
        <v>8.8084189981969048E-4</v>
      </c>
      <c r="AR263" s="5">
        <f t="shared" si="481"/>
        <v>2.3472264599948851E-3</v>
      </c>
      <c r="AS263" s="5">
        <f t="shared" si="482"/>
        <v>3.9233510136241229E-3</v>
      </c>
      <c r="AT263" s="5">
        <f t="shared" si="483"/>
        <v>3.278908839528629E-3</v>
      </c>
      <c r="AU263" s="5">
        <f t="shared" si="484"/>
        <v>1.8268810073505184E-3</v>
      </c>
      <c r="AV263" s="5">
        <f t="shared" si="485"/>
        <v>7.6340050418217194E-4</v>
      </c>
      <c r="AW263" s="5">
        <f t="shared" si="486"/>
        <v>1.7164886407976926E-5</v>
      </c>
      <c r="AX263" s="5">
        <f t="shared" si="487"/>
        <v>1.3373144194621372E-3</v>
      </c>
      <c r="AY263" s="5">
        <f t="shared" si="488"/>
        <v>1.9372701100754516E-3</v>
      </c>
      <c r="AZ263" s="5">
        <f t="shared" si="489"/>
        <v>1.4031911361956308E-3</v>
      </c>
      <c r="BA263" s="5">
        <f t="shared" si="490"/>
        <v>6.7756697236239622E-4</v>
      </c>
      <c r="BB263" s="5">
        <f t="shared" si="491"/>
        <v>2.4538549499449888E-4</v>
      </c>
      <c r="BC263" s="5">
        <f t="shared" si="492"/>
        <v>7.1094422968998904E-5</v>
      </c>
      <c r="BD263" s="5">
        <f t="shared" si="493"/>
        <v>5.6670936871065975E-4</v>
      </c>
      <c r="BE263" s="5">
        <f t="shared" si="494"/>
        <v>9.4724553171835802E-4</v>
      </c>
      <c r="BF263" s="5">
        <f t="shared" si="495"/>
        <v>7.9165278262631749E-4</v>
      </c>
      <c r="BG263" s="5">
        <f t="shared" si="496"/>
        <v>4.4107826834372113E-4</v>
      </c>
      <c r="BH263" s="5">
        <f t="shared" si="497"/>
        <v>1.8431379552504739E-4</v>
      </c>
      <c r="BI263" s="5">
        <f t="shared" si="498"/>
        <v>6.1615504837115714E-5</v>
      </c>
      <c r="BJ263" s="8">
        <f t="shared" si="499"/>
        <v>0.42830901923465337</v>
      </c>
      <c r="BK263" s="8">
        <f t="shared" si="500"/>
        <v>0.2380150194584372</v>
      </c>
      <c r="BL263" s="8">
        <f t="shared" si="501"/>
        <v>0.31076231357814865</v>
      </c>
      <c r="BM263" s="8">
        <f t="shared" si="502"/>
        <v>0.60071110439098485</v>
      </c>
      <c r="BN263" s="8">
        <f t="shared" si="503"/>
        <v>0.39682543640861806</v>
      </c>
    </row>
    <row r="264" spans="1:66" x14ac:dyDescent="0.25">
      <c r="A264" t="s">
        <v>337</v>
      </c>
      <c r="B264" t="s">
        <v>411</v>
      </c>
      <c r="C264" t="s">
        <v>373</v>
      </c>
      <c r="D264" s="16"/>
      <c r="E264">
        <f>VLOOKUP(A264,home!$A$2:$E$405,3,FALSE)</f>
        <v>1.4091</v>
      </c>
      <c r="F264">
        <f>VLOOKUP(B264,home!$B$2:$E$405,3,FALSE)</f>
        <v>1.4582999999999999</v>
      </c>
      <c r="G264">
        <f>VLOOKUP(C264,away!$B$2:$E$405,4,FALSE)</f>
        <v>0.8387</v>
      </c>
      <c r="H264">
        <f>VLOOKUP(A264,away!$A$2:$E$405,3,FALSE)</f>
        <v>1.1182000000000001</v>
      </c>
      <c r="I264">
        <f>VLOOKUP(C264,away!$B$2:$E$405,3,FALSE)</f>
        <v>0.48780000000000001</v>
      </c>
      <c r="J264">
        <f>VLOOKUP(B264,home!$B$2:$E$405,4,FALSE)</f>
        <v>0.33560000000000001</v>
      </c>
      <c r="K264" s="3">
        <f t="shared" si="448"/>
        <v>1.7234366875109999</v>
      </c>
      <c r="L264" s="3">
        <f t="shared" si="449"/>
        <v>0.183055691376</v>
      </c>
      <c r="M264" s="5">
        <f t="shared" si="450"/>
        <v>0.14860070849847468</v>
      </c>
      <c r="N264" s="5">
        <f t="shared" si="451"/>
        <v>0.25610391281639888</v>
      </c>
      <c r="O264" s="5">
        <f t="shared" si="452"/>
        <v>2.7202205433151723E-2</v>
      </c>
      <c r="P264" s="5">
        <f t="shared" si="453"/>
        <v>4.6881278824704727E-2</v>
      </c>
      <c r="Q264" s="5">
        <f t="shared" si="454"/>
        <v>0.22068943958145024</v>
      </c>
      <c r="R264" s="5">
        <f t="shared" si="455"/>
        <v>2.4897592612587857E-3</v>
      </c>
      <c r="S264" s="5">
        <f t="shared" si="456"/>
        <v>3.6975838245452705E-3</v>
      </c>
      <c r="T264" s="5">
        <f t="shared" si="457"/>
        <v>4.0398457941964352E-2</v>
      </c>
      <c r="U264" s="5">
        <f t="shared" si="458"/>
        <v>4.2909424539236745E-3</v>
      </c>
      <c r="V264" s="5">
        <f t="shared" si="459"/>
        <v>1.2961464914774484E-4</v>
      </c>
      <c r="W264" s="5">
        <f t="shared" si="460"/>
        <v>0.12678142557363783</v>
      </c>
      <c r="X264" s="5">
        <f t="shared" si="461"/>
        <v>2.3208061512017163E-2</v>
      </c>
      <c r="Y264" s="5">
        <f t="shared" si="462"/>
        <v>2.1241838727895186E-3</v>
      </c>
      <c r="Z264" s="5">
        <f t="shared" si="463"/>
        <v>1.5192153430984201E-4</v>
      </c>
      <c r="AA264" s="5">
        <f t="shared" si="464"/>
        <v>2.6182714585254278E-4</v>
      </c>
      <c r="AB264" s="5">
        <f t="shared" si="465"/>
        <v>2.2562125447428294E-4</v>
      </c>
      <c r="AC264" s="5">
        <f t="shared" si="466"/>
        <v>2.555716493490036E-6</v>
      </c>
      <c r="AD264" s="5">
        <f t="shared" si="467"/>
        <v>5.4624940032138233E-2</v>
      </c>
      <c r="AE264" s="5">
        <f t="shared" si="468"/>
        <v>9.9994061639556032E-3</v>
      </c>
      <c r="AF264" s="5">
        <f t="shared" si="469"/>
        <v>9.1522410434616438E-4</v>
      </c>
      <c r="AG264" s="5">
        <f t="shared" si="470"/>
        <v>5.5845660395022492E-5</v>
      </c>
      <c r="AH264" s="5">
        <f t="shared" si="471"/>
        <v>6.9525253744977079E-6</v>
      </c>
      <c r="AI264" s="5">
        <f t="shared" si="472"/>
        <v>1.1982237301260503E-5</v>
      </c>
      <c r="AJ264" s="5">
        <f t="shared" si="473"/>
        <v>1.0325313681727574E-5</v>
      </c>
      <c r="AK264" s="5">
        <f t="shared" si="474"/>
        <v>5.9316748030495257E-6</v>
      </c>
      <c r="AL264" s="5">
        <f t="shared" si="475"/>
        <v>3.2251597920055145E-8</v>
      </c>
      <c r="AM264" s="5">
        <f t="shared" si="476"/>
        <v>1.8828525140895069E-2</v>
      </c>
      <c r="AN264" s="5">
        <f t="shared" si="477"/>
        <v>3.4466686872569449E-3</v>
      </c>
      <c r="AO264" s="5">
        <f t="shared" si="478"/>
        <v>3.1546615974491508E-4</v>
      </c>
      <c r="AP264" s="5">
        <f t="shared" si="479"/>
        <v>1.9249291992612365E-5</v>
      </c>
      <c r="AQ264" s="5">
        <f t="shared" si="480"/>
        <v>8.8092311355153925E-7</v>
      </c>
      <c r="AR264" s="5">
        <f t="shared" si="481"/>
        <v>2.545398678475725E-7</v>
      </c>
      <c r="AS264" s="5">
        <f t="shared" si="482"/>
        <v>4.3868334668270794E-7</v>
      </c>
      <c r="AT264" s="5">
        <f t="shared" si="483"/>
        <v>3.7802148693654293E-7</v>
      </c>
      <c r="AU264" s="5">
        <f t="shared" si="484"/>
        <v>2.1716536641796611E-7</v>
      </c>
      <c r="AV264" s="5">
        <f t="shared" si="485"/>
        <v>9.3567689935373075E-8</v>
      </c>
      <c r="AW264" s="5">
        <f t="shared" si="486"/>
        <v>2.8263588786767822E-10</v>
      </c>
      <c r="AX264" s="5">
        <f t="shared" si="487"/>
        <v>5.4082951665902863E-3</v>
      </c>
      <c r="AY264" s="5">
        <f t="shared" si="488"/>
        <v>9.9001921088566393E-4</v>
      </c>
      <c r="AZ264" s="5">
        <f t="shared" si="489"/>
        <v>9.0614325562098557E-5</v>
      </c>
      <c r="BA264" s="5">
        <f t="shared" si="490"/>
        <v>5.529156004779967E-6</v>
      </c>
      <c r="BB264" s="5">
        <f t="shared" si="491"/>
        <v>2.530358687951897E-7</v>
      </c>
      <c r="BC264" s="5">
        <f t="shared" si="492"/>
        <v>9.2639311810460635E-9</v>
      </c>
      <c r="BD264" s="5">
        <f t="shared" si="493"/>
        <v>7.765828581932165E-9</v>
      </c>
      <c r="BE264" s="5">
        <f t="shared" si="494"/>
        <v>1.3383913887023414E-8</v>
      </c>
      <c r="BF264" s="5">
        <f t="shared" si="495"/>
        <v>1.1533164107692054E-8</v>
      </c>
      <c r="BG264" s="5">
        <f t="shared" si="496"/>
        <v>6.6255593820938503E-9</v>
      </c>
      <c r="BH264" s="5">
        <f t="shared" si="497"/>
        <v>2.854683028595815E-9</v>
      </c>
      <c r="BI264" s="5">
        <f t="shared" si="498"/>
        <v>9.8397309253940827E-10</v>
      </c>
      <c r="BJ264" s="8">
        <f t="shared" si="499"/>
        <v>0.76400640762093908</v>
      </c>
      <c r="BK264" s="8">
        <f t="shared" si="500"/>
        <v>0.20030179297584946</v>
      </c>
      <c r="BL264" s="8">
        <f t="shared" si="501"/>
        <v>3.4506972424701451E-2</v>
      </c>
      <c r="BM264" s="8">
        <f t="shared" si="502"/>
        <v>0.29600977121211092</v>
      </c>
      <c r="BN264" s="8">
        <f t="shared" si="503"/>
        <v>0.70196730441543909</v>
      </c>
    </row>
    <row r="265" spans="1:66" x14ac:dyDescent="0.25">
      <c r="A265" t="s">
        <v>344</v>
      </c>
      <c r="B265" t="s">
        <v>350</v>
      </c>
      <c r="C265" t="s">
        <v>422</v>
      </c>
      <c r="D265" s="16"/>
      <c r="E265">
        <f>VLOOKUP(A265,home!$A$2:$E$405,3,FALSE)</f>
        <v>1.3090999999999999</v>
      </c>
      <c r="F265">
        <f>VLOOKUP(B265,home!$B$2:$E$405,3,FALSE)</f>
        <v>1.0417000000000001</v>
      </c>
      <c r="G265">
        <f>VLOOKUP(C265,away!$B$2:$E$405,4,FALSE)</f>
        <v>0.90280000000000005</v>
      </c>
      <c r="H265">
        <f>VLOOKUP(A265,away!$A$2:$E$405,3,FALSE)</f>
        <v>1.3545</v>
      </c>
      <c r="I265">
        <f>VLOOKUP(C265,away!$B$2:$E$405,3,FALSE)</f>
        <v>1.5437000000000001</v>
      </c>
      <c r="J265">
        <f>VLOOKUP(B265,home!$B$2:$E$405,4,FALSE)</f>
        <v>1.2081</v>
      </c>
      <c r="K265" s="3">
        <f t="shared" si="448"/>
        <v>1.2311388535159999</v>
      </c>
      <c r="L265" s="3">
        <f t="shared" si="449"/>
        <v>2.5260666073649998</v>
      </c>
      <c r="M265" s="5">
        <f t="shared" si="450"/>
        <v>2.3348898699550674E-2</v>
      </c>
      <c r="N265" s="5">
        <f t="shared" si="451"/>
        <v>2.8745736375826038E-2</v>
      </c>
      <c r="O265" s="5">
        <f t="shared" si="452"/>
        <v>5.8980873323683021E-2</v>
      </c>
      <c r="P265" s="5">
        <f t="shared" si="453"/>
        <v>7.2613644763091539E-2</v>
      </c>
      <c r="Q265" s="5">
        <f t="shared" si="454"/>
        <v>1.7694996462603828E-2</v>
      </c>
      <c r="R265" s="5">
        <f t="shared" si="455"/>
        <v>7.4494807288090409E-2</v>
      </c>
      <c r="S265" s="5">
        <f t="shared" si="456"/>
        <v>5.6455996850527289E-2</v>
      </c>
      <c r="T265" s="5">
        <f t="shared" si="457"/>
        <v>4.4698739681625313E-2</v>
      </c>
      <c r="U265" s="5">
        <f t="shared" si="458"/>
        <v>9.1713451637554982E-2</v>
      </c>
      <c r="V265" s="5">
        <f t="shared" si="459"/>
        <v>1.950829912223509E-2</v>
      </c>
      <c r="W265" s="5">
        <f t="shared" si="460"/>
        <v>7.2616658859799166E-3</v>
      </c>
      <c r="X265" s="5">
        <f t="shared" si="461"/>
        <v>1.8343451708415441E-2</v>
      </c>
      <c r="Y265" s="5">
        <f t="shared" si="462"/>
        <v>2.3168390412220356E-2</v>
      </c>
      <c r="Z265" s="5">
        <f t="shared" si="463"/>
        <v>6.2726281704178669E-2</v>
      </c>
      <c r="AA265" s="5">
        <f t="shared" si="464"/>
        <v>7.7224762542604172E-2</v>
      </c>
      <c r="AB265" s="5">
        <f t="shared" si="465"/>
        <v>4.753720280987353E-2</v>
      </c>
      <c r="AC265" s="5">
        <f t="shared" si="466"/>
        <v>3.7918509578927467E-3</v>
      </c>
      <c r="AD265" s="5">
        <f t="shared" si="467"/>
        <v>2.2350297533703925E-3</v>
      </c>
      <c r="AE265" s="5">
        <f t="shared" si="468"/>
        <v>5.645834026456179E-3</v>
      </c>
      <c r="AF265" s="5">
        <f t="shared" si="469"/>
        <v>7.1308764024780192E-3</v>
      </c>
      <c r="AG265" s="5">
        <f t="shared" si="470"/>
        <v>6.0043562538489286E-3</v>
      </c>
      <c r="AH265" s="5">
        <f t="shared" si="471"/>
        <v>3.9612691404273974E-2</v>
      </c>
      <c r="AI265" s="5">
        <f t="shared" si="472"/>
        <v>4.8768723480140969E-2</v>
      </c>
      <c r="AJ265" s="5">
        <f t="shared" si="473"/>
        <v>3.0020535156389798E-2</v>
      </c>
      <c r="AK265" s="5">
        <f t="shared" si="474"/>
        <v>1.2319815744791502E-2</v>
      </c>
      <c r="AL265" s="5">
        <f t="shared" si="475"/>
        <v>4.7169696865627408E-4</v>
      </c>
      <c r="AM265" s="5">
        <f t="shared" si="476"/>
        <v>5.5032639362771394E-4</v>
      </c>
      <c r="AN265" s="5">
        <f t="shared" si="477"/>
        <v>1.3901611260945747E-3</v>
      </c>
      <c r="AO265" s="5">
        <f t="shared" si="478"/>
        <v>1.7558197997422154E-3</v>
      </c>
      <c r="AP265" s="5">
        <f t="shared" si="479"/>
        <v>1.4784392548930372E-3</v>
      </c>
      <c r="AQ265" s="5">
        <f t="shared" si="480"/>
        <v>9.336590082007234E-4</v>
      </c>
      <c r="AR265" s="5">
        <f t="shared" si="481"/>
        <v>2.0012859396838199E-2</v>
      </c>
      <c r="AS265" s="5">
        <f t="shared" si="482"/>
        <v>2.4638608773400288E-2</v>
      </c>
      <c r="AT265" s="5">
        <f t="shared" si="483"/>
        <v>1.5166774278756647E-2</v>
      </c>
      <c r="AU265" s="5">
        <f t="shared" si="484"/>
        <v>6.2241350323614716E-3</v>
      </c>
      <c r="AV265" s="5">
        <f t="shared" si="485"/>
        <v>1.9156936169675701E-3</v>
      </c>
      <c r="AW265" s="5">
        <f t="shared" si="486"/>
        <v>4.0748574433825651E-5</v>
      </c>
      <c r="AX265" s="5">
        <f t="shared" si="487"/>
        <v>1.1292136755173648E-4</v>
      </c>
      <c r="AY265" s="5">
        <f t="shared" si="488"/>
        <v>2.8524689583043112E-4</v>
      </c>
      <c r="AZ265" s="5">
        <f t="shared" si="489"/>
        <v>3.6027632920588735E-4</v>
      </c>
      <c r="BA265" s="5">
        <f t="shared" si="490"/>
        <v>3.0336066821034391E-4</v>
      </c>
      <c r="BB265" s="5">
        <f t="shared" si="491"/>
        <v>1.9157731348852075E-4</v>
      </c>
      <c r="BC265" s="5">
        <f t="shared" si="492"/>
        <v>9.6787410866409668E-5</v>
      </c>
      <c r="BD265" s="5">
        <f t="shared" si="493"/>
        <v>8.4256359733739742E-3</v>
      </c>
      <c r="BE265" s="5">
        <f t="shared" si="494"/>
        <v>1.0373127812402801E-2</v>
      </c>
      <c r="BF265" s="5">
        <f t="shared" si="495"/>
        <v>6.3853803411682607E-3</v>
      </c>
      <c r="BG265" s="5">
        <f t="shared" si="496"/>
        <v>2.6204299441631653E-3</v>
      </c>
      <c r="BH265" s="5">
        <f t="shared" si="497"/>
        <v>8.0652827929400951E-4</v>
      </c>
      <c r="BI265" s="5">
        <f t="shared" si="498"/>
        <v>1.9858966021965157E-4</v>
      </c>
      <c r="BJ265" s="8">
        <f t="shared" si="499"/>
        <v>0.168387652530536</v>
      </c>
      <c r="BK265" s="8">
        <f t="shared" si="500"/>
        <v>0.17647563425778406</v>
      </c>
      <c r="BL265" s="8">
        <f t="shared" si="501"/>
        <v>0.57744062649634864</v>
      </c>
      <c r="BM265" s="8">
        <f t="shared" si="502"/>
        <v>0.70890673975460494</v>
      </c>
      <c r="BN265" s="8">
        <f t="shared" si="503"/>
        <v>0.27587895691284553</v>
      </c>
    </row>
    <row r="266" spans="1:66" x14ac:dyDescent="0.25">
      <c r="A266" t="s">
        <v>344</v>
      </c>
      <c r="B266" t="s">
        <v>370</v>
      </c>
      <c r="C266" t="s">
        <v>424</v>
      </c>
      <c r="D266" s="16"/>
      <c r="E266">
        <f>VLOOKUP(A266,home!$A$2:$E$405,3,FALSE)</f>
        <v>1.3090999999999999</v>
      </c>
      <c r="F266">
        <f>VLOOKUP(B266,home!$B$2:$E$405,3,FALSE)</f>
        <v>0.625</v>
      </c>
      <c r="G266">
        <f>VLOOKUP(C266,away!$B$2:$E$405,4,FALSE)</f>
        <v>0.83330000000000004</v>
      </c>
      <c r="H266">
        <f>VLOOKUP(A266,away!$A$2:$E$405,3,FALSE)</f>
        <v>1.3545</v>
      </c>
      <c r="I266">
        <f>VLOOKUP(C266,away!$B$2:$E$405,3,FALSE)</f>
        <v>1.0739000000000001</v>
      </c>
      <c r="J266">
        <f>VLOOKUP(B266,home!$B$2:$E$405,4,FALSE)</f>
        <v>1.2751999999999999</v>
      </c>
      <c r="K266" s="3">
        <f t="shared" si="448"/>
        <v>0.68179564375000001</v>
      </c>
      <c r="L266" s="3">
        <f t="shared" si="449"/>
        <v>1.8549027957599999</v>
      </c>
      <c r="M266" s="5">
        <f t="shared" si="450"/>
        <v>7.9127212287418466E-2</v>
      </c>
      <c r="N266" s="5">
        <f t="shared" si="451"/>
        <v>5.3948588639643379E-2</v>
      </c>
      <c r="O266" s="5">
        <f t="shared" si="452"/>
        <v>0.14677328729262751</v>
      </c>
      <c r="P266" s="5">
        <f t="shared" si="453"/>
        <v>0.10006938789498067</v>
      </c>
      <c r="Q266" s="5">
        <f t="shared" si="454"/>
        <v>1.8390956360484798E-2</v>
      </c>
      <c r="R266" s="5">
        <f t="shared" si="455"/>
        <v>0.13612509047099025</v>
      </c>
      <c r="S266" s="5">
        <f t="shared" si="456"/>
        <v>3.1638554247627501E-2</v>
      </c>
      <c r="T266" s="5">
        <f t="shared" si="457"/>
        <v>3.4113436369763404E-2</v>
      </c>
      <c r="U266" s="5">
        <f t="shared" si="458"/>
        <v>9.2809493688195785E-2</v>
      </c>
      <c r="V266" s="5">
        <f t="shared" si="459"/>
        <v>4.4457956665499209E-3</v>
      </c>
      <c r="W266" s="5">
        <f t="shared" si="460"/>
        <v>4.1796246436582958E-3</v>
      </c>
      <c r="X266" s="5">
        <f t="shared" si="461"/>
        <v>7.7527974367491669E-3</v>
      </c>
      <c r="Y266" s="5">
        <f t="shared" si="462"/>
        <v>7.1903428201934962E-3</v>
      </c>
      <c r="Z266" s="5">
        <f t="shared" si="463"/>
        <v>8.4166270295907605E-2</v>
      </c>
      <c r="AA266" s="5">
        <f t="shared" si="464"/>
        <v>5.7384196438434829E-2</v>
      </c>
      <c r="AB266" s="5">
        <f t="shared" si="465"/>
        <v>1.9562147575909565E-2</v>
      </c>
      <c r="AC266" s="5">
        <f t="shared" si="466"/>
        <v>3.5140253760126706E-4</v>
      </c>
      <c r="AD266" s="5">
        <f t="shared" si="467"/>
        <v>7.1241246863909297E-4</v>
      </c>
      <c r="AE266" s="5">
        <f t="shared" si="468"/>
        <v>1.3214558798129367E-3</v>
      </c>
      <c r="AF266" s="5">
        <f t="shared" si="469"/>
        <v>1.2255861029692536E-3</v>
      </c>
      <c r="AG266" s="5">
        <f t="shared" si="470"/>
        <v>7.5778102961409082E-4</v>
      </c>
      <c r="AH266" s="5">
        <f t="shared" si="471"/>
        <v>3.9030062520142711E-2</v>
      </c>
      <c r="AI266" s="5">
        <f t="shared" si="472"/>
        <v>2.6610526601523445E-2</v>
      </c>
      <c r="AJ266" s="5">
        <f t="shared" si="473"/>
        <v>9.0714705574060882E-3</v>
      </c>
      <c r="AK266" s="5">
        <f t="shared" si="474"/>
        <v>2.0616297028152849E-3</v>
      </c>
      <c r="AL266" s="5">
        <f t="shared" si="475"/>
        <v>1.7776254628949209E-5</v>
      </c>
      <c r="AM266" s="5">
        <f t="shared" si="476"/>
        <v>9.7143943534263458E-5</v>
      </c>
      <c r="AN266" s="5">
        <f t="shared" si="477"/>
        <v>1.8019257245285684E-4</v>
      </c>
      <c r="AO266" s="5">
        <f t="shared" si="478"/>
        <v>1.6711985320899529E-4</v>
      </c>
      <c r="AP266" s="5">
        <f t="shared" si="479"/>
        <v>1.0333036098145541E-4</v>
      </c>
      <c r="AQ266" s="5">
        <f t="shared" si="480"/>
        <v>4.7916943867847907E-5</v>
      </c>
      <c r="AR266" s="5">
        <f t="shared" si="481"/>
        <v>1.4479394417460056E-2</v>
      </c>
      <c r="AS266" s="5">
        <f t="shared" si="482"/>
        <v>9.8719880379623346E-3</v>
      </c>
      <c r="AT266" s="5">
        <f t="shared" si="483"/>
        <v>3.3653392197174146E-3</v>
      </c>
      <c r="AU266" s="5">
        <f t="shared" si="484"/>
        <v>7.6482453991478573E-4</v>
      </c>
      <c r="AV266" s="5">
        <f t="shared" si="485"/>
        <v>1.303635098867497E-4</v>
      </c>
      <c r="AW266" s="5">
        <f t="shared" si="486"/>
        <v>6.2447224340850304E-7</v>
      </c>
      <c r="AX266" s="5">
        <f t="shared" si="487"/>
        <v>1.1038719586392793E-5</v>
      </c>
      <c r="AY266" s="5">
        <f t="shared" si="488"/>
        <v>2.0475751822410662E-5</v>
      </c>
      <c r="AZ266" s="5">
        <f t="shared" si="489"/>
        <v>1.8990264650338729E-5</v>
      </c>
      <c r="BA266" s="5">
        <f t="shared" si="490"/>
        <v>1.1741698330711872E-5</v>
      </c>
      <c r="BB266" s="5">
        <f t="shared" si="491"/>
        <v>5.4449272651519927E-6</v>
      </c>
      <c r="BC266" s="5">
        <f t="shared" si="492"/>
        <v>2.0199621613680557E-6</v>
      </c>
      <c r="BD266" s="5">
        <f t="shared" si="493"/>
        <v>4.4763115309763976E-3</v>
      </c>
      <c r="BE266" s="5">
        <f t="shared" si="494"/>
        <v>3.0519297018876011E-3</v>
      </c>
      <c r="BF266" s="5">
        <f t="shared" si="495"/>
        <v>1.0403961878891013E-3</v>
      </c>
      <c r="BG266" s="5">
        <f t="shared" si="496"/>
        <v>2.3644586289229858E-4</v>
      </c>
      <c r="BH266" s="5">
        <f t="shared" si="497"/>
        <v>4.0301939825669727E-5</v>
      </c>
      <c r="BI266" s="5">
        <f t="shared" si="498"/>
        <v>5.495537401563253E-6</v>
      </c>
      <c r="BJ266" s="8">
        <f t="shared" si="499"/>
        <v>0.13025839674938972</v>
      </c>
      <c r="BK266" s="8">
        <f t="shared" si="500"/>
        <v>0.2156706046406292</v>
      </c>
      <c r="BL266" s="8">
        <f t="shared" si="501"/>
        <v>0.56689069533385927</v>
      </c>
      <c r="BM266" s="8">
        <f t="shared" si="502"/>
        <v>0.46253159279406192</v>
      </c>
      <c r="BN266" s="8">
        <f t="shared" si="503"/>
        <v>0.53443452294614513</v>
      </c>
    </row>
    <row r="267" spans="1:66" x14ac:dyDescent="0.25">
      <c r="A267" t="s">
        <v>344</v>
      </c>
      <c r="B267" t="s">
        <v>379</v>
      </c>
      <c r="C267" t="s">
        <v>345</v>
      </c>
      <c r="D267" s="16"/>
      <c r="E267">
        <f>VLOOKUP(A267,home!$A$2:$E$405,3,FALSE)</f>
        <v>1.3090999999999999</v>
      </c>
      <c r="F267">
        <f>VLOOKUP(B267,home!$B$2:$E$405,3,FALSE)</f>
        <v>1.5972</v>
      </c>
      <c r="G267">
        <f>VLOOKUP(C267,away!$B$2:$E$405,4,FALSE)</f>
        <v>1.5278</v>
      </c>
      <c r="H267">
        <f>VLOOKUP(A267,away!$A$2:$E$405,3,FALSE)</f>
        <v>1.3545</v>
      </c>
      <c r="I267">
        <f>VLOOKUP(C267,away!$B$2:$E$405,3,FALSE)</f>
        <v>1.141</v>
      </c>
      <c r="J267">
        <f>VLOOKUP(B267,home!$B$2:$E$405,4,FALSE)</f>
        <v>1.0066999999999999</v>
      </c>
      <c r="K267" s="3">
        <f t="shared" si="448"/>
        <v>3.194468647656</v>
      </c>
      <c r="L267" s="3">
        <f t="shared" si="449"/>
        <v>1.5558392461500001</v>
      </c>
      <c r="M267" s="5">
        <f t="shared" si="450"/>
        <v>8.6490318097983861E-3</v>
      </c>
      <c r="N267" s="5">
        <f t="shared" si="451"/>
        <v>2.762906094898037E-2</v>
      </c>
      <c r="O267" s="5">
        <f t="shared" si="452"/>
        <v>1.3456503130884095E-2</v>
      </c>
      <c r="P267" s="5">
        <f t="shared" si="453"/>
        <v>4.2986377358694032E-2</v>
      </c>
      <c r="Q267" s="5">
        <f t="shared" si="454"/>
        <v>4.4130084482847283E-2</v>
      </c>
      <c r="R267" s="5">
        <f t="shared" si="455"/>
        <v>1.0468077843484913E-2</v>
      </c>
      <c r="S267" s="5">
        <f t="shared" si="456"/>
        <v>5.3411430292424775E-2</v>
      </c>
      <c r="T267" s="5">
        <f t="shared" si="457"/>
        <v>6.865931737432894E-2</v>
      </c>
      <c r="U267" s="5">
        <f t="shared" si="458"/>
        <v>3.3439946472234978E-2</v>
      </c>
      <c r="V267" s="5">
        <f t="shared" si="459"/>
        <v>2.9495451672234611E-2</v>
      </c>
      <c r="W267" s="5">
        <f t="shared" si="460"/>
        <v>4.6990723766288725E-2</v>
      </c>
      <c r="X267" s="5">
        <f t="shared" si="461"/>
        <v>7.3110012240585553E-2</v>
      </c>
      <c r="Y267" s="5">
        <f t="shared" si="462"/>
        <v>5.6873713165204953E-2</v>
      </c>
      <c r="Z267" s="5">
        <f t="shared" si="463"/>
        <v>5.4288821135490299E-3</v>
      </c>
      <c r="AA267" s="5">
        <f t="shared" si="464"/>
        <v>1.7342393703552814E-2</v>
      </c>
      <c r="AB267" s="5">
        <f t="shared" si="465"/>
        <v>2.7699866480653153E-2</v>
      </c>
      <c r="AC267" s="5">
        <f t="shared" si="466"/>
        <v>9.162171586299752E-3</v>
      </c>
      <c r="AD267" s="5">
        <f t="shared" si="467"/>
        <v>3.752759845051825E-2</v>
      </c>
      <c r="AE267" s="5">
        <f t="shared" si="468"/>
        <v>5.8386910483074241E-2</v>
      </c>
      <c r="AF267" s="5">
        <f t="shared" si="469"/>
        <v>4.5420323395506883E-2</v>
      </c>
      <c r="AG267" s="5">
        <f t="shared" si="470"/>
        <v>2.3555573903851552E-2</v>
      </c>
      <c r="AH267" s="5">
        <f t="shared" si="471"/>
        <v>2.111616963745335E-3</v>
      </c>
      <c r="AI267" s="5">
        <f t="shared" si="472"/>
        <v>6.7454941865430287E-3</v>
      </c>
      <c r="AJ267" s="5">
        <f t="shared" si="473"/>
        <v>1.0774134845928762E-2</v>
      </c>
      <c r="AK267" s="5">
        <f t="shared" si="474"/>
        <v>1.1472545323645812E-2</v>
      </c>
      <c r="AL267" s="5">
        <f t="shared" si="475"/>
        <v>1.8214689176543389E-3</v>
      </c>
      <c r="AM267" s="5">
        <f t="shared" si="476"/>
        <v>2.3976147334400892E-2</v>
      </c>
      <c r="AN267" s="5">
        <f t="shared" si="477"/>
        <v>3.7303030994335629E-2</v>
      </c>
      <c r="AO267" s="5">
        <f t="shared" si="478"/>
        <v>2.9018759810668614E-2</v>
      </c>
      <c r="AP267" s="5">
        <f t="shared" si="479"/>
        <v>1.504950846267953E-2</v>
      </c>
      <c r="AQ267" s="5">
        <f t="shared" si="480"/>
        <v>5.8536539753758403E-3</v>
      </c>
      <c r="AR267" s="5">
        <f t="shared" si="481"/>
        <v>6.5706730900621851E-4</v>
      </c>
      <c r="AS267" s="5">
        <f t="shared" si="482"/>
        <v>2.0989809180200617E-3</v>
      </c>
      <c r="AT267" s="5">
        <f t="shared" si="483"/>
        <v>3.3525643673216489E-3</v>
      </c>
      <c r="AU267" s="5">
        <f t="shared" si="484"/>
        <v>3.5698872535525603E-3</v>
      </c>
      <c r="AV267" s="5">
        <f t="shared" si="485"/>
        <v>2.8509732267851099E-3</v>
      </c>
      <c r="AW267" s="5">
        <f t="shared" si="486"/>
        <v>2.5146793551028909E-4</v>
      </c>
      <c r="AX267" s="5">
        <f t="shared" si="487"/>
        <v>1.2765175158554099E-2</v>
      </c>
      <c r="AY267" s="5">
        <f t="shared" si="488"/>
        <v>1.9860560495657521E-2</v>
      </c>
      <c r="AZ267" s="5">
        <f t="shared" si="489"/>
        <v>1.5449919734840136E-2</v>
      </c>
      <c r="BA267" s="5">
        <f t="shared" si="490"/>
        <v>8.012530491110564E-3</v>
      </c>
      <c r="BB267" s="5">
        <f t="shared" si="491"/>
        <v>3.1165523497608369E-3</v>
      </c>
      <c r="BC267" s="5">
        <f t="shared" si="492"/>
        <v>9.6977089168778189E-4</v>
      </c>
      <c r="BD267" s="5">
        <f t="shared" si="493"/>
        <v>1.7038185111900765E-4</v>
      </c>
      <c r="BE267" s="5">
        <f t="shared" si="494"/>
        <v>5.4427948152926215E-4</v>
      </c>
      <c r="BF267" s="5">
        <f t="shared" si="495"/>
        <v>8.6934186965384583E-4</v>
      </c>
      <c r="BG267" s="5">
        <f t="shared" si="496"/>
        <v>9.2569511556795314E-4</v>
      </c>
      <c r="BH267" s="5">
        <f t="shared" si="497"/>
        <v>7.3927600599253099E-4</v>
      </c>
      <c r="BI267" s="5">
        <f t="shared" si="498"/>
        <v>4.7231880462149796E-4</v>
      </c>
      <c r="BJ267" s="8">
        <f t="shared" si="499"/>
        <v>0.65365892791025826</v>
      </c>
      <c r="BK267" s="8">
        <f t="shared" si="500"/>
        <v>0.16538649213276341</v>
      </c>
      <c r="BL267" s="8">
        <f t="shared" si="501"/>
        <v>0.14976134515384257</v>
      </c>
      <c r="BM267" s="8">
        <f t="shared" si="502"/>
        <v>0.8073074191755768</v>
      </c>
      <c r="BN267" s="8">
        <f t="shared" si="503"/>
        <v>0.14731913557468909</v>
      </c>
    </row>
    <row r="268" spans="1:66" x14ac:dyDescent="0.25">
      <c r="A268" t="s">
        <v>344</v>
      </c>
      <c r="B268" t="s">
        <v>383</v>
      </c>
      <c r="C268" t="s">
        <v>505</v>
      </c>
      <c r="D268" s="16"/>
      <c r="E268">
        <f>VLOOKUP(A268,home!$A$2:$E$405,3,FALSE)</f>
        <v>1.3090999999999999</v>
      </c>
      <c r="F268">
        <f>VLOOKUP(B268,home!$B$2:$E$405,3,FALSE)</f>
        <v>0.6452</v>
      </c>
      <c r="G268" t="e">
        <f>VLOOKUP(C268,away!$B$2:$E$405,4,FALSE)</f>
        <v>#N/A</v>
      </c>
      <c r="H268">
        <f>VLOOKUP(A268,away!$A$2:$E$405,3,FALSE)</f>
        <v>1.3545</v>
      </c>
      <c r="I268" t="e">
        <f>VLOOKUP(C268,away!$B$2:$E$405,3,FALSE)</f>
        <v>#N/A</v>
      </c>
      <c r="J268">
        <f>VLOOKUP(B268,home!$B$2:$E$405,4,FALSE)</f>
        <v>1.7073</v>
      </c>
      <c r="K268" s="3" t="e">
        <f t="shared" si="448"/>
        <v>#N/A</v>
      </c>
      <c r="L268" s="3" t="e">
        <f t="shared" si="449"/>
        <v>#N/A</v>
      </c>
      <c r="M268" s="5" t="e">
        <f t="shared" si="450"/>
        <v>#N/A</v>
      </c>
      <c r="N268" s="5" t="e">
        <f t="shared" si="451"/>
        <v>#N/A</v>
      </c>
      <c r="O268" s="5" t="e">
        <f t="shared" si="452"/>
        <v>#N/A</v>
      </c>
      <c r="P268" s="5" t="e">
        <f t="shared" si="453"/>
        <v>#N/A</v>
      </c>
      <c r="Q268" s="5" t="e">
        <f t="shared" si="454"/>
        <v>#N/A</v>
      </c>
      <c r="R268" s="5" t="e">
        <f t="shared" si="455"/>
        <v>#N/A</v>
      </c>
      <c r="S268" s="5" t="e">
        <f t="shared" si="456"/>
        <v>#N/A</v>
      </c>
      <c r="T268" s="5" t="e">
        <f t="shared" si="457"/>
        <v>#N/A</v>
      </c>
      <c r="U268" s="5" t="e">
        <f t="shared" si="458"/>
        <v>#N/A</v>
      </c>
      <c r="V268" s="5" t="e">
        <f t="shared" si="459"/>
        <v>#N/A</v>
      </c>
      <c r="W268" s="5" t="e">
        <f t="shared" si="460"/>
        <v>#N/A</v>
      </c>
      <c r="X268" s="5" t="e">
        <f t="shared" si="461"/>
        <v>#N/A</v>
      </c>
      <c r="Y268" s="5" t="e">
        <f t="shared" si="462"/>
        <v>#N/A</v>
      </c>
      <c r="Z268" s="5" t="e">
        <f t="shared" si="463"/>
        <v>#N/A</v>
      </c>
      <c r="AA268" s="5" t="e">
        <f t="shared" si="464"/>
        <v>#N/A</v>
      </c>
      <c r="AB268" s="5" t="e">
        <f t="shared" si="465"/>
        <v>#N/A</v>
      </c>
      <c r="AC268" s="5" t="e">
        <f t="shared" si="466"/>
        <v>#N/A</v>
      </c>
      <c r="AD268" s="5" t="e">
        <f t="shared" si="467"/>
        <v>#N/A</v>
      </c>
      <c r="AE268" s="5" t="e">
        <f t="shared" si="468"/>
        <v>#N/A</v>
      </c>
      <c r="AF268" s="5" t="e">
        <f t="shared" si="469"/>
        <v>#N/A</v>
      </c>
      <c r="AG268" s="5" t="e">
        <f t="shared" si="470"/>
        <v>#N/A</v>
      </c>
      <c r="AH268" s="5" t="e">
        <f t="shared" si="471"/>
        <v>#N/A</v>
      </c>
      <c r="AI268" s="5" t="e">
        <f t="shared" si="472"/>
        <v>#N/A</v>
      </c>
      <c r="AJ268" s="5" t="e">
        <f t="shared" si="473"/>
        <v>#N/A</v>
      </c>
      <c r="AK268" s="5" t="e">
        <f t="shared" si="474"/>
        <v>#N/A</v>
      </c>
      <c r="AL268" s="5" t="e">
        <f t="shared" si="475"/>
        <v>#N/A</v>
      </c>
      <c r="AM268" s="5" t="e">
        <f t="shared" si="476"/>
        <v>#N/A</v>
      </c>
      <c r="AN268" s="5" t="e">
        <f t="shared" si="477"/>
        <v>#N/A</v>
      </c>
      <c r="AO268" s="5" t="e">
        <f t="shared" si="478"/>
        <v>#N/A</v>
      </c>
      <c r="AP268" s="5" t="e">
        <f t="shared" si="479"/>
        <v>#N/A</v>
      </c>
      <c r="AQ268" s="5" t="e">
        <f t="shared" si="480"/>
        <v>#N/A</v>
      </c>
      <c r="AR268" s="5" t="e">
        <f t="shared" si="481"/>
        <v>#N/A</v>
      </c>
      <c r="AS268" s="5" t="e">
        <f t="shared" si="482"/>
        <v>#N/A</v>
      </c>
      <c r="AT268" s="5" t="e">
        <f t="shared" si="483"/>
        <v>#N/A</v>
      </c>
      <c r="AU268" s="5" t="e">
        <f t="shared" si="484"/>
        <v>#N/A</v>
      </c>
      <c r="AV268" s="5" t="e">
        <f t="shared" si="485"/>
        <v>#N/A</v>
      </c>
      <c r="AW268" s="5" t="e">
        <f t="shared" si="486"/>
        <v>#N/A</v>
      </c>
      <c r="AX268" s="5" t="e">
        <f t="shared" si="487"/>
        <v>#N/A</v>
      </c>
      <c r="AY268" s="5" t="e">
        <f t="shared" si="488"/>
        <v>#N/A</v>
      </c>
      <c r="AZ268" s="5" t="e">
        <f t="shared" si="489"/>
        <v>#N/A</v>
      </c>
      <c r="BA268" s="5" t="e">
        <f t="shared" si="490"/>
        <v>#N/A</v>
      </c>
      <c r="BB268" s="5" t="e">
        <f t="shared" si="491"/>
        <v>#N/A</v>
      </c>
      <c r="BC268" s="5" t="e">
        <f t="shared" si="492"/>
        <v>#N/A</v>
      </c>
      <c r="BD268" s="5" t="e">
        <f t="shared" si="493"/>
        <v>#N/A</v>
      </c>
      <c r="BE268" s="5" t="e">
        <f t="shared" si="494"/>
        <v>#N/A</v>
      </c>
      <c r="BF268" s="5" t="e">
        <f t="shared" si="495"/>
        <v>#N/A</v>
      </c>
      <c r="BG268" s="5" t="e">
        <f t="shared" si="496"/>
        <v>#N/A</v>
      </c>
      <c r="BH268" s="5" t="e">
        <f t="shared" si="497"/>
        <v>#N/A</v>
      </c>
      <c r="BI268" s="5" t="e">
        <f t="shared" si="498"/>
        <v>#N/A</v>
      </c>
      <c r="BJ268" s="8" t="e">
        <f t="shared" si="499"/>
        <v>#N/A</v>
      </c>
      <c r="BK268" s="8" t="e">
        <f t="shared" si="500"/>
        <v>#N/A</v>
      </c>
      <c r="BL268" s="8" t="e">
        <f t="shared" si="501"/>
        <v>#N/A</v>
      </c>
      <c r="BM268" s="8" t="e">
        <f t="shared" si="502"/>
        <v>#N/A</v>
      </c>
      <c r="BN268" s="8" t="e">
        <f t="shared" si="503"/>
        <v>#N/A</v>
      </c>
    </row>
    <row r="269" spans="1:66" x14ac:dyDescent="0.25">
      <c r="A269" t="s">
        <v>340</v>
      </c>
      <c r="B269" t="s">
        <v>361</v>
      </c>
      <c r="C269" t="s">
        <v>394</v>
      </c>
      <c r="D269" s="16"/>
      <c r="E269">
        <f>VLOOKUP(A269,home!$A$2:$E$405,3,FALSE)</f>
        <v>1.3684000000000001</v>
      </c>
      <c r="F269">
        <f>VLOOKUP(B269,home!$B$2:$E$405,3,FALSE)</f>
        <v>0.65390000000000004</v>
      </c>
      <c r="G269">
        <f>VLOOKUP(C269,away!$B$2:$E$405,4,FALSE)</f>
        <v>1.0385</v>
      </c>
      <c r="H269">
        <f>VLOOKUP(A269,away!$A$2:$E$405,3,FALSE)</f>
        <v>1.1395</v>
      </c>
      <c r="I269">
        <f>VLOOKUP(C269,away!$B$2:$E$405,3,FALSE)</f>
        <v>0.87760000000000005</v>
      </c>
      <c r="J269">
        <f>VLOOKUP(B269,home!$B$2:$E$405,4,FALSE)</f>
        <v>1.3855999999999999</v>
      </c>
      <c r="K269" s="3">
        <f t="shared" si="448"/>
        <v>0.92924643526000006</v>
      </c>
      <c r="L269" s="3">
        <f t="shared" si="449"/>
        <v>1.38563491712</v>
      </c>
      <c r="M269" s="5">
        <f t="shared" si="450"/>
        <v>9.8777903070005876E-2</v>
      </c>
      <c r="N269" s="5">
        <f t="shared" si="451"/>
        <v>9.1789014310260764E-2</v>
      </c>
      <c r="O269" s="5">
        <f t="shared" si="452"/>
        <v>0.13687011153369499</v>
      </c>
      <c r="P269" s="5">
        <f t="shared" si="453"/>
        <v>0.12718606323632467</v>
      </c>
      <c r="Q269" s="5">
        <f t="shared" si="454"/>
        <v>4.2647307171919467E-2</v>
      </c>
      <c r="R269" s="5">
        <f t="shared" si="455"/>
        <v>9.4826002825598318E-2</v>
      </c>
      <c r="S269" s="5">
        <f t="shared" si="456"/>
        <v>4.0941076340955319E-2</v>
      </c>
      <c r="T269" s="5">
        <f t="shared" si="457"/>
        <v>5.9093597938553816E-2</v>
      </c>
      <c r="U269" s="5">
        <f t="shared" si="458"/>
        <v>8.8116725095641932E-2</v>
      </c>
      <c r="V269" s="5">
        <f t="shared" si="459"/>
        <v>5.8572865237476119E-3</v>
      </c>
      <c r="W269" s="5">
        <f t="shared" si="460"/>
        <v>1.3209952720981468E-2</v>
      </c>
      <c r="X269" s="5">
        <f t="shared" si="461"/>
        <v>1.8304171743696276E-2</v>
      </c>
      <c r="Y269" s="5">
        <f t="shared" si="462"/>
        <v>1.2681449748513419E-2</v>
      </c>
      <c r="Z269" s="5">
        <f t="shared" si="463"/>
        <v>4.3798073522022932E-2</v>
      </c>
      <c r="AA269" s="5">
        <f t="shared" si="464"/>
        <v>4.0699203691595208E-2</v>
      </c>
      <c r="AB269" s="5">
        <f t="shared" si="465"/>
        <v>1.8909794974167737E-2</v>
      </c>
      <c r="AC269" s="5">
        <f t="shared" si="466"/>
        <v>4.7136378117549748E-4</v>
      </c>
      <c r="AD269" s="5">
        <f t="shared" si="467"/>
        <v>3.068825368981292E-3</v>
      </c>
      <c r="AE269" s="5">
        <f t="shared" si="468"/>
        <v>4.2522715858041458E-3</v>
      </c>
      <c r="AF269" s="5">
        <f t="shared" si="469"/>
        <v>2.94604799318373E-3</v>
      </c>
      <c r="AG269" s="5">
        <f t="shared" si="470"/>
        <v>1.3607156556222266E-3</v>
      </c>
      <c r="AH269" s="5">
        <f t="shared" si="471"/>
        <v>1.5172034993675976E-2</v>
      </c>
      <c r="AI269" s="5">
        <f t="shared" si="472"/>
        <v>1.4098559433513378E-2</v>
      </c>
      <c r="AJ269" s="5">
        <f t="shared" si="473"/>
        <v>6.550518047946775E-3</v>
      </c>
      <c r="AK269" s="5">
        <f t="shared" si="474"/>
        <v>2.0290151817202785E-3</v>
      </c>
      <c r="AL269" s="5">
        <f t="shared" si="475"/>
        <v>2.4277050561565986E-5</v>
      </c>
      <c r="AM269" s="5">
        <f t="shared" si="476"/>
        <v>5.7033900691226417E-4</v>
      </c>
      <c r="AN269" s="5">
        <f t="shared" si="477"/>
        <v>7.9028164257317825E-4</v>
      </c>
      <c r="AO269" s="5">
        <f t="shared" si="478"/>
        <v>5.4752091915417174E-4</v>
      </c>
      <c r="AP269" s="5">
        <f t="shared" si="479"/>
        <v>2.5288803447788566E-4</v>
      </c>
      <c r="AQ269" s="5">
        <f t="shared" si="480"/>
        <v>8.7602622673601177E-5</v>
      </c>
      <c r="AR269" s="5">
        <f t="shared" si="481"/>
        <v>4.2045802902007873E-3</v>
      </c>
      <c r="AS269" s="5">
        <f t="shared" si="482"/>
        <v>3.9070912464335382E-3</v>
      </c>
      <c r="AT269" s="5">
        <f t="shared" si="483"/>
        <v>1.8153253064919575E-3</v>
      </c>
      <c r="AU269" s="5">
        <f t="shared" si="484"/>
        <v>5.6229485663163961E-4</v>
      </c>
      <c r="AV269" s="5">
        <f t="shared" si="485"/>
        <v>1.3062762277249598E-4</v>
      </c>
      <c r="AW269" s="5">
        <f t="shared" si="486"/>
        <v>8.6830668487062251E-7</v>
      </c>
      <c r="AX269" s="5">
        <f t="shared" si="487"/>
        <v>8.8330914843824966E-5</v>
      </c>
      <c r="AY269" s="5">
        <f t="shared" si="488"/>
        <v>1.2239439986875717E-4</v>
      </c>
      <c r="AZ269" s="5">
        <f t="shared" si="489"/>
        <v>8.4796977059048759E-5</v>
      </c>
      <c r="BA269" s="5">
        <f t="shared" si="490"/>
        <v>3.9165884093080518E-5</v>
      </c>
      <c r="BB269" s="5">
        <f t="shared" si="491"/>
        <v>1.3567404139811786E-5</v>
      </c>
      <c r="BC269" s="5">
        <f t="shared" si="492"/>
        <v>3.7598937821603275E-6</v>
      </c>
      <c r="BD269" s="5">
        <f t="shared" si="493"/>
        <v>9.7100221032279347E-4</v>
      </c>
      <c r="BE269" s="5">
        <f t="shared" si="494"/>
        <v>9.0230034257203658E-4</v>
      </c>
      <c r="BF269" s="5">
        <f t="shared" si="495"/>
        <v>4.1922968843447086E-4</v>
      </c>
      <c r="BG269" s="5">
        <f t="shared" si="496"/>
        <v>1.2985589784429754E-4</v>
      </c>
      <c r="BH269" s="5">
        <f t="shared" si="497"/>
        <v>3.016703254232505E-5</v>
      </c>
      <c r="BI269" s="5">
        <f t="shared" si="498"/>
        <v>5.6065214904655956E-6</v>
      </c>
      <c r="BJ269" s="8">
        <f t="shared" si="499"/>
        <v>0.25195400193709444</v>
      </c>
      <c r="BK269" s="8">
        <f t="shared" si="500"/>
        <v>0.27338036440263935</v>
      </c>
      <c r="BL269" s="8">
        <f t="shared" si="501"/>
        <v>0.43035004679329142</v>
      </c>
      <c r="BM269" s="8">
        <f t="shared" si="502"/>
        <v>0.40726455841406012</v>
      </c>
      <c r="BN269" s="8">
        <f t="shared" si="503"/>
        <v>0.59209640214780401</v>
      </c>
    </row>
    <row r="270" spans="1:66" s="10" customFormat="1" x14ac:dyDescent="0.25">
      <c r="A270" t="s">
        <v>340</v>
      </c>
      <c r="B270" t="s">
        <v>400</v>
      </c>
      <c r="C270" t="s">
        <v>356</v>
      </c>
      <c r="D270" s="16"/>
      <c r="E270">
        <f>VLOOKUP(A270,home!$A$2:$E$405,3,FALSE)</f>
        <v>1.3684000000000001</v>
      </c>
      <c r="F270">
        <f>VLOOKUP(B270,home!$B$2:$E$405,3,FALSE)</f>
        <v>1.3383</v>
      </c>
      <c r="G270">
        <f>VLOOKUP(C270,away!$B$2:$E$405,4,FALSE)</f>
        <v>1.1153999999999999</v>
      </c>
      <c r="H270">
        <f>VLOOKUP(A270,away!$A$2:$E$405,3,FALSE)</f>
        <v>1.1395</v>
      </c>
      <c r="I270">
        <f>VLOOKUP(C270,away!$B$2:$E$405,3,FALSE)</f>
        <v>1.0623</v>
      </c>
      <c r="J270">
        <f>VLOOKUP(B270,home!$B$2:$E$405,4,FALSE)</f>
        <v>0.66469999999999996</v>
      </c>
      <c r="K270" s="3">
        <f t="shared" si="448"/>
        <v>2.042665169688</v>
      </c>
      <c r="L270" s="3">
        <f t="shared" si="449"/>
        <v>0.80461326799499999</v>
      </c>
      <c r="M270" s="5">
        <f t="shared" si="450"/>
        <v>5.8001962216849078E-2</v>
      </c>
      <c r="N270" s="5">
        <f t="shared" si="451"/>
        <v>0.11847858799391696</v>
      </c>
      <c r="O270" s="5">
        <f t="shared" si="452"/>
        <v>4.6669148369421452E-2</v>
      </c>
      <c r="P270" s="5">
        <f t="shared" si="453"/>
        <v>9.5329443873218705E-2</v>
      </c>
      <c r="Q270" s="5">
        <f t="shared" si="454"/>
        <v>0.12100604252449457</v>
      </c>
      <c r="R270" s="5">
        <f t="shared" si="455"/>
        <v>1.8775307992031861E-2</v>
      </c>
      <c r="S270" s="5">
        <f t="shared" si="456"/>
        <v>3.9169807890297802E-2</v>
      </c>
      <c r="T270" s="5">
        <f t="shared" si="457"/>
        <v>9.7363067322775512E-2</v>
      </c>
      <c r="U270" s="5">
        <f t="shared" si="458"/>
        <v>3.8351667685488214E-2</v>
      </c>
      <c r="V270" s="5">
        <f t="shared" si="459"/>
        <v>7.1530836775690982E-3</v>
      </c>
      <c r="W270" s="5">
        <f t="shared" si="460"/>
        <v>8.2391609462190027E-2</v>
      </c>
      <c r="X270" s="5">
        <f t="shared" si="461"/>
        <v>6.6293382144740481E-2</v>
      </c>
      <c r="Y270" s="5">
        <f t="shared" si="462"/>
        <v>2.667026742696051E-2</v>
      </c>
      <c r="Z270" s="5">
        <f t="shared" si="463"/>
        <v>5.0356206403604654E-3</v>
      </c>
      <c r="AA270" s="5">
        <f t="shared" si="464"/>
        <v>1.0286086889826303E-2</v>
      </c>
      <c r="AB270" s="5">
        <f t="shared" si="465"/>
        <v>1.0505515711116282E-2</v>
      </c>
      <c r="AC270" s="5">
        <f t="shared" si="466"/>
        <v>7.3478062519233853E-4</v>
      </c>
      <c r="AD270" s="5">
        <f t="shared" si="467"/>
        <v>4.2074617730737958E-2</v>
      </c>
      <c r="AE270" s="5">
        <f t="shared" si="468"/>
        <v>3.3853795671969437E-2</v>
      </c>
      <c r="AF270" s="5">
        <f t="shared" si="469"/>
        <v>1.3619606584829158E-2</v>
      </c>
      <c r="AG270" s="5">
        <f t="shared" si="470"/>
        <v>3.6528387210085366E-3</v>
      </c>
      <c r="AH270" s="5">
        <f t="shared" si="471"/>
        <v>1.0129317949558769E-3</v>
      </c>
      <c r="AI270" s="5">
        <f t="shared" si="472"/>
        <v>2.0690804968259164E-3</v>
      </c>
      <c r="AJ270" s="5">
        <f t="shared" si="473"/>
        <v>2.1132193320735218E-3</v>
      </c>
      <c r="AK270" s="5">
        <f t="shared" si="474"/>
        <v>1.4388665085126409E-3</v>
      </c>
      <c r="AL270" s="5">
        <f t="shared" si="475"/>
        <v>4.8306109442658666E-5</v>
      </c>
      <c r="AM270" s="5">
        <f t="shared" si="476"/>
        <v>1.7188871233303114E-2</v>
      </c>
      <c r="AN270" s="5">
        <f t="shared" si="477"/>
        <v>1.3830393856173264E-2</v>
      </c>
      <c r="AO270" s="5">
        <f t="shared" si="478"/>
        <v>5.5640591991367701E-3</v>
      </c>
      <c r="AP270" s="5">
        <f t="shared" si="479"/>
        <v>1.4923052851783596E-3</v>
      </c>
      <c r="AQ270" s="5">
        <f t="shared" si="480"/>
        <v>3.0018215808839255E-4</v>
      </c>
      <c r="AR270" s="5">
        <f t="shared" si="481"/>
        <v>1.6300367235909792E-4</v>
      </c>
      <c r="AS270" s="5">
        <f t="shared" si="482"/>
        <v>3.3296192405916388E-4</v>
      </c>
      <c r="AT270" s="5">
        <f t="shared" si="483"/>
        <v>3.4006486255397757E-4</v>
      </c>
      <c r="AU270" s="5">
        <f t="shared" si="484"/>
        <v>2.3154621672458238E-4</v>
      </c>
      <c r="AV270" s="5">
        <f t="shared" si="485"/>
        <v>1.1824284801908338E-4</v>
      </c>
      <c r="AW270" s="5">
        <f t="shared" si="486"/>
        <v>2.2053825483960064E-6</v>
      </c>
      <c r="AX270" s="5">
        <f t="shared" si="487"/>
        <v>5.8518514290867114E-3</v>
      </c>
      <c r="AY270" s="5">
        <f t="shared" si="488"/>
        <v>4.7084773021786701E-3</v>
      </c>
      <c r="AZ270" s="5">
        <f t="shared" si="489"/>
        <v>1.8942516546931302E-3</v>
      </c>
      <c r="BA270" s="5">
        <f t="shared" si="490"/>
        <v>5.0804667142919193E-4</v>
      </c>
      <c r="BB270" s="5">
        <f t="shared" si="491"/>
        <v>1.0219527314815601E-4</v>
      </c>
      <c r="BC270" s="5">
        <f t="shared" si="492"/>
        <v>1.64455345402759E-5</v>
      </c>
      <c r="BD270" s="5">
        <f t="shared" si="493"/>
        <v>2.1859152918673331E-5</v>
      </c>
      <c r="BE270" s="5">
        <f t="shared" si="494"/>
        <v>4.4650930305857795E-5</v>
      </c>
      <c r="BF270" s="5">
        <f t="shared" si="495"/>
        <v>4.5603450064971054E-5</v>
      </c>
      <c r="BG270" s="5">
        <f t="shared" si="496"/>
        <v>3.1050859688440779E-5</v>
      </c>
      <c r="BH270" s="5">
        <f t="shared" si="497"/>
        <v>1.5856627393611793E-5</v>
      </c>
      <c r="BI270" s="5">
        <f t="shared" si="498"/>
        <v>6.4779560971302838E-6</v>
      </c>
      <c r="BJ270" s="8">
        <f t="shared" si="499"/>
        <v>0.65686089518057933</v>
      </c>
      <c r="BK270" s="8">
        <f t="shared" si="500"/>
        <v>0.20514586169474833</v>
      </c>
      <c r="BL270" s="8">
        <f t="shared" si="501"/>
        <v>0.13257314328043665</v>
      </c>
      <c r="BM270" s="8">
        <f t="shared" si="502"/>
        <v>0.53664875590656169</v>
      </c>
      <c r="BN270" s="8">
        <f t="shared" si="503"/>
        <v>0.45826049296993265</v>
      </c>
    </row>
    <row r="271" spans="1:66" x14ac:dyDescent="0.25">
      <c r="A271" t="s">
        <v>340</v>
      </c>
      <c r="B271" t="s">
        <v>341</v>
      </c>
      <c r="C271" t="s">
        <v>413</v>
      </c>
      <c r="D271" s="16"/>
      <c r="E271">
        <f>VLOOKUP(A271,home!$A$2:$E$405,3,FALSE)</f>
        <v>1.3684000000000001</v>
      </c>
      <c r="F271">
        <f>VLOOKUP(B271,home!$B$2:$E$405,3,FALSE)</f>
        <v>0.80769999999999997</v>
      </c>
      <c r="G271">
        <f>VLOOKUP(C271,away!$B$2:$E$405,4,FALSE)</f>
        <v>0.57689999999999997</v>
      </c>
      <c r="H271">
        <f>VLOOKUP(A271,away!$A$2:$E$405,3,FALSE)</f>
        <v>1.1395</v>
      </c>
      <c r="I271">
        <f>VLOOKUP(C271,away!$B$2:$E$405,3,FALSE)</f>
        <v>1.5704</v>
      </c>
      <c r="J271">
        <f>VLOOKUP(B271,home!$B$2:$E$405,4,FALSE)</f>
        <v>1.1547000000000001</v>
      </c>
      <c r="K271" s="3">
        <f t="shared" si="448"/>
        <v>0.63762257869200001</v>
      </c>
      <c r="L271" s="3">
        <f t="shared" si="449"/>
        <v>2.0663019327600001</v>
      </c>
      <c r="M271" s="5">
        <f t="shared" si="450"/>
        <v>6.6942280801596504E-2</v>
      </c>
      <c r="N271" s="5">
        <f t="shared" si="451"/>
        <v>4.2683909708237926E-2</v>
      </c>
      <c r="O271" s="5">
        <f t="shared" si="452"/>
        <v>0.13832296420370147</v>
      </c>
      <c r="P271" s="5">
        <f t="shared" si="453"/>
        <v>8.8197845127885338E-2</v>
      </c>
      <c r="Q271" s="5">
        <f t="shared" si="454"/>
        <v>1.3608112288411576E-2</v>
      </c>
      <c r="R271" s="5">
        <f t="shared" si="455"/>
        <v>0.14290850413960035</v>
      </c>
      <c r="S271" s="5">
        <f t="shared" si="456"/>
        <v>2.9050623134045248E-2</v>
      </c>
      <c r="T271" s="5">
        <f t="shared" si="457"/>
        <v>2.8118468722759946E-2</v>
      </c>
      <c r="U271" s="5">
        <f t="shared" si="458"/>
        <v>9.1121688926508335E-2</v>
      </c>
      <c r="V271" s="5">
        <f t="shared" si="459"/>
        <v>4.2527554739265954E-3</v>
      </c>
      <c r="W271" s="5">
        <f t="shared" si="460"/>
        <v>2.8922798828224282E-3</v>
      </c>
      <c r="X271" s="5">
        <f t="shared" si="461"/>
        <v>5.976323511958849E-3</v>
      </c>
      <c r="Y271" s="5">
        <f t="shared" si="462"/>
        <v>6.1744444117798015E-3</v>
      </c>
      <c r="Z271" s="5">
        <f t="shared" si="463"/>
        <v>9.8430706103832241E-2</v>
      </c>
      <c r="AA271" s="5">
        <f t="shared" si="464"/>
        <v>6.2761640648399897E-2</v>
      </c>
      <c r="AB271" s="5">
        <f t="shared" si="465"/>
        <v>2.000911957658669E-2</v>
      </c>
      <c r="AC271" s="5">
        <f t="shared" si="466"/>
        <v>3.5019335329324421E-4</v>
      </c>
      <c r="AD271" s="5">
        <f t="shared" si="467"/>
        <v>4.6104573929605806E-4</v>
      </c>
      <c r="AE271" s="5">
        <f t="shared" si="468"/>
        <v>9.5265970219820769E-4</v>
      </c>
      <c r="AF271" s="5">
        <f t="shared" si="469"/>
        <v>9.8424129195736156E-4</v>
      </c>
      <c r="AG271" s="5">
        <f t="shared" si="470"/>
        <v>6.7791322795789858E-4</v>
      </c>
      <c r="AH271" s="5">
        <f t="shared" si="471"/>
        <v>5.0846889566320032E-2</v>
      </c>
      <c r="AI271" s="5">
        <f t="shared" si="472"/>
        <v>3.2421124843744327E-2</v>
      </c>
      <c r="AJ271" s="5">
        <f t="shared" si="473"/>
        <v>1.033622061348176E-2</v>
      </c>
      <c r="AK271" s="5">
        <f t="shared" si="474"/>
        <v>2.1968692138325491E-3</v>
      </c>
      <c r="AL271" s="5">
        <f t="shared" si="475"/>
        <v>1.8455480613284266E-5</v>
      </c>
      <c r="AM271" s="5">
        <f t="shared" si="476"/>
        <v>5.8794634636982438E-5</v>
      </c>
      <c r="AN271" s="5">
        <f t="shared" si="477"/>
        <v>1.2148746718631483E-4</v>
      </c>
      <c r="AO271" s="5">
        <f t="shared" si="478"/>
        <v>1.2551489412659974E-4</v>
      </c>
      <c r="AP271" s="5">
        <f t="shared" si="479"/>
        <v>8.6450556107986619E-5</v>
      </c>
      <c r="AQ271" s="5">
        <f t="shared" si="480"/>
        <v>4.4658237793527407E-5</v>
      </c>
      <c r="AR271" s="5">
        <f t="shared" si="481"/>
        <v>2.1013005237144267E-2</v>
      </c>
      <c r="AS271" s="5">
        <f t="shared" si="482"/>
        <v>1.3398366585376428E-2</v>
      </c>
      <c r="AT271" s="5">
        <f t="shared" si="483"/>
        <v>4.2715505262142222E-3</v>
      </c>
      <c r="AU271" s="5">
        <f t="shared" si="484"/>
        <v>9.078790205126274E-4</v>
      </c>
      <c r="AV271" s="5">
        <f t="shared" si="485"/>
        <v>1.4472104054990715E-4</v>
      </c>
      <c r="AW271" s="5">
        <f t="shared" si="486"/>
        <v>6.754299713291695E-7</v>
      </c>
      <c r="AX271" s="5">
        <f t="shared" si="487"/>
        <v>6.2481310917477833E-6</v>
      </c>
      <c r="AY271" s="5">
        <f t="shared" si="488"/>
        <v>1.2910525351016292E-5</v>
      </c>
      <c r="AZ271" s="5">
        <f t="shared" si="489"/>
        <v>1.3338521742875974E-5</v>
      </c>
      <c r="BA271" s="5">
        <f t="shared" si="490"/>
        <v>9.1871377524886375E-6</v>
      </c>
      <c r="BB271" s="5">
        <f t="shared" si="491"/>
        <v>4.7458501236249098E-6</v>
      </c>
      <c r="BC271" s="5">
        <f t="shared" si="492"/>
        <v>1.9612718566070869E-6</v>
      </c>
      <c r="BD271" s="5">
        <f t="shared" si="493"/>
        <v>7.2365355557678663E-3</v>
      </c>
      <c r="BE271" s="5">
        <f t="shared" si="494"/>
        <v>4.6141784618650523E-3</v>
      </c>
      <c r="BF271" s="5">
        <f t="shared" si="495"/>
        <v>1.4710521846997401E-3</v>
      </c>
      <c r="BG271" s="5">
        <f t="shared" si="496"/>
        <v>3.1265869579958294E-4</v>
      </c>
      <c r="BH271" s="5">
        <f t="shared" si="497"/>
        <v>4.9839560966551912E-5</v>
      </c>
      <c r="BI271" s="5">
        <f t="shared" si="498"/>
        <v>6.3557658768739979E-6</v>
      </c>
      <c r="BJ271" s="8">
        <f t="shared" si="499"/>
        <v>0.10301469571514982</v>
      </c>
      <c r="BK271" s="8">
        <f t="shared" si="500"/>
        <v>0.18882506389671122</v>
      </c>
      <c r="BL271" s="8">
        <f t="shared" si="501"/>
        <v>0.60435116436694836</v>
      </c>
      <c r="BM271" s="8">
        <f t="shared" si="502"/>
        <v>0.50194577871782897</v>
      </c>
      <c r="BN271" s="8">
        <f t="shared" si="503"/>
        <v>0.49266361626943322</v>
      </c>
    </row>
    <row r="272" spans="1:66" s="10" customFormat="1" x14ac:dyDescent="0.25">
      <c r="A272" t="s">
        <v>340</v>
      </c>
      <c r="B272" t="s">
        <v>405</v>
      </c>
      <c r="C272" t="s">
        <v>380</v>
      </c>
      <c r="D272" s="16"/>
      <c r="E272">
        <f>VLOOKUP(A272,home!$A$2:$E$405,3,FALSE)</f>
        <v>1.3684000000000001</v>
      </c>
      <c r="F272">
        <f>VLOOKUP(B272,home!$B$2:$E$405,3,FALSE)</f>
        <v>0.80769999999999997</v>
      </c>
      <c r="G272">
        <f>VLOOKUP(C272,away!$B$2:$E$405,4,FALSE)</f>
        <v>0.63870000000000005</v>
      </c>
      <c r="H272">
        <f>VLOOKUP(A272,away!$A$2:$E$405,3,FALSE)</f>
        <v>1.1395</v>
      </c>
      <c r="I272">
        <f>VLOOKUP(C272,away!$B$2:$E$405,3,FALSE)</f>
        <v>1.7447999999999999</v>
      </c>
      <c r="J272">
        <f>VLOOKUP(B272,home!$B$2:$E$405,4,FALSE)</f>
        <v>1.0623</v>
      </c>
      <c r="K272" s="3">
        <f t="shared" si="448"/>
        <v>0.70592744151600006</v>
      </c>
      <c r="L272" s="3">
        <f t="shared" si="449"/>
        <v>2.1120644350799997</v>
      </c>
      <c r="M272" s="5">
        <f t="shared" si="450"/>
        <v>5.9725759060256421E-2</v>
      </c>
      <c r="N272" s="5">
        <f t="shared" si="451"/>
        <v>4.2162052286007876E-2</v>
      </c>
      <c r="O272" s="5">
        <f t="shared" si="452"/>
        <v>0.12614465156932464</v>
      </c>
      <c r="P272" s="5">
        <f t="shared" si="453"/>
        <v>8.9048971143260616E-2</v>
      </c>
      <c r="Q272" s="5">
        <f t="shared" si="454"/>
        <v>1.488167484966268E-2</v>
      </c>
      <c r="R272" s="5">
        <f t="shared" si="455"/>
        <v>0.13321281612756455</v>
      </c>
      <c r="S272" s="5">
        <f t="shared" si="456"/>
        <v>3.3192207962033142E-2</v>
      </c>
      <c r="T272" s="5">
        <f t="shared" si="457"/>
        <v>3.1431056184397045E-2</v>
      </c>
      <c r="U272" s="5">
        <f t="shared" si="458"/>
        <v>9.4038582466072995E-2</v>
      </c>
      <c r="V272" s="5">
        <f t="shared" si="459"/>
        <v>5.4987105796348674E-3</v>
      </c>
      <c r="W272" s="5">
        <f t="shared" si="460"/>
        <v>3.5017942173651267E-3</v>
      </c>
      <c r="X272" s="5">
        <f t="shared" si="461"/>
        <v>7.3960150254656857E-3</v>
      </c>
      <c r="Y272" s="5">
        <f t="shared" si="462"/>
        <v>7.8104301483016879E-3</v>
      </c>
      <c r="Z272" s="5">
        <f t="shared" si="463"/>
        <v>9.3784683746626837E-2</v>
      </c>
      <c r="AA272" s="5">
        <f t="shared" si="464"/>
        <v>6.6205181850643474E-2</v>
      </c>
      <c r="AB272" s="5">
        <f t="shared" si="465"/>
        <v>2.3368027319463133E-2</v>
      </c>
      <c r="AC272" s="5">
        <f t="shared" si="466"/>
        <v>5.1239880354329436E-4</v>
      </c>
      <c r="AD272" s="5">
        <f t="shared" si="467"/>
        <v>6.1800315814502192E-4</v>
      </c>
      <c r="AE272" s="5">
        <f t="shared" si="468"/>
        <v>1.3052624910852213E-3</v>
      </c>
      <c r="AF272" s="5">
        <f t="shared" si="469"/>
        <v>1.3783992429325109E-3</v>
      </c>
      <c r="AG272" s="5">
        <f t="shared" si="470"/>
        <v>9.7042267277965097E-4</v>
      </c>
      <c r="AH272" s="5">
        <f t="shared" si="471"/>
        <v>4.9519823774118975E-2</v>
      </c>
      <c r="AI272" s="5">
        <f t="shared" si="472"/>
        <v>3.4957402501186993E-2</v>
      </c>
      <c r="AJ272" s="5">
        <f t="shared" si="473"/>
        <v>1.2338694854853978E-2</v>
      </c>
      <c r="AK272" s="5">
        <f t="shared" si="474"/>
        <v>2.903407763511234E-3</v>
      </c>
      <c r="AL272" s="5">
        <f t="shared" si="475"/>
        <v>3.0558731769007133E-5</v>
      </c>
      <c r="AM272" s="5">
        <f t="shared" si="476"/>
        <v>8.7253077655624687E-5</v>
      </c>
      <c r="AN272" s="5">
        <f t="shared" si="477"/>
        <v>1.8428412216771827E-4</v>
      </c>
      <c r="AO272" s="5">
        <f t="shared" si="478"/>
        <v>1.9460997019018784E-4</v>
      </c>
      <c r="AP272" s="5">
        <f t="shared" si="479"/>
        <v>1.3700959891689153E-4</v>
      </c>
      <c r="AQ272" s="5">
        <f t="shared" si="480"/>
        <v>7.2343275284235479E-5</v>
      </c>
      <c r="AR272" s="5">
        <f t="shared" si="481"/>
        <v>2.0917811724949133E-2</v>
      </c>
      <c r="AS272" s="5">
        <f t="shared" si="482"/>
        <v>1.476645731310673E-2</v>
      </c>
      <c r="AT272" s="5">
        <f t="shared" si="483"/>
        <v>5.2120237156483311E-3</v>
      </c>
      <c r="AU272" s="5">
        <f t="shared" si="484"/>
        <v>1.2264368555694476E-3</v>
      </c>
      <c r="AV272" s="5">
        <f t="shared" si="485"/>
        <v>2.1644385790826702E-4</v>
      </c>
      <c r="AW272" s="5">
        <f t="shared" si="486"/>
        <v>1.2656104549497628E-6</v>
      </c>
      <c r="AX272" s="5">
        <f t="shared" si="487"/>
        <v>1.0265723645638662E-5</v>
      </c>
      <c r="AY272" s="5">
        <f t="shared" si="488"/>
        <v>2.1681869812313214E-5</v>
      </c>
      <c r="AZ272" s="5">
        <f t="shared" si="489"/>
        <v>2.2896753058310709E-5</v>
      </c>
      <c r="BA272" s="5">
        <f t="shared" si="490"/>
        <v>1.6119805937755754E-5</v>
      </c>
      <c r="BB272" s="5">
        <f t="shared" si="491"/>
        <v>8.5115172053813353E-6</v>
      </c>
      <c r="BC272" s="5">
        <f t="shared" si="492"/>
        <v>3.5953745556114837E-6</v>
      </c>
      <c r="BD272" s="5">
        <f t="shared" si="493"/>
        <v>7.3632943673274187E-3</v>
      </c>
      <c r="BE272" s="5">
        <f t="shared" si="494"/>
        <v>5.1979515538566187E-3</v>
      </c>
      <c r="BF272" s="5">
        <f t="shared" si="495"/>
        <v>1.8346883207690599E-3</v>
      </c>
      <c r="BG272" s="5">
        <f t="shared" si="496"/>
        <v>4.3171894408659627E-4</v>
      </c>
      <c r="BH272" s="5">
        <f t="shared" si="497"/>
        <v>7.6190562413259994E-5</v>
      </c>
      <c r="BI272" s="5">
        <f t="shared" si="498"/>
        <v>1.0757001758411552E-5</v>
      </c>
      <c r="BJ272" s="8">
        <f t="shared" si="499"/>
        <v>0.11221368136457217</v>
      </c>
      <c r="BK272" s="8">
        <f t="shared" si="500"/>
        <v>0.18803028815030964</v>
      </c>
      <c r="BL272" s="8">
        <f t="shared" si="501"/>
        <v>0.59994236244413324</v>
      </c>
      <c r="BM272" s="8">
        <f t="shared" si="502"/>
        <v>0.52877467441020776</v>
      </c>
      <c r="BN272" s="8">
        <f t="shared" si="503"/>
        <v>0.46517592503607674</v>
      </c>
    </row>
    <row r="273" spans="1:66" x14ac:dyDescent="0.25">
      <c r="A273" t="s">
        <v>342</v>
      </c>
      <c r="B273" t="s">
        <v>515</v>
      </c>
      <c r="C273" t="s">
        <v>393</v>
      </c>
      <c r="D273" s="16"/>
      <c r="E273">
        <f>VLOOKUP(A273,home!$A$2:$E$405,3,FALSE)</f>
        <v>1.1741999999999999</v>
      </c>
      <c r="F273" t="e">
        <f>VLOOKUP(B273,home!$B$2:$E$405,3,FALSE)</f>
        <v>#N/A</v>
      </c>
      <c r="G273">
        <f>VLOOKUP(C273,away!$B$2:$E$405,4,FALSE)</f>
        <v>0.85160000000000002</v>
      </c>
      <c r="H273">
        <f>VLOOKUP(A273,away!$A$2:$E$405,3,FALSE)</f>
        <v>0.85970000000000002</v>
      </c>
      <c r="I273">
        <f>VLOOKUP(C273,away!$B$2:$E$405,3,FALSE)</f>
        <v>1.0468999999999999</v>
      </c>
      <c r="J273" t="e">
        <f>VLOOKUP(B273,home!$B$2:$E$405,4,FALSE)</f>
        <v>#N/A</v>
      </c>
      <c r="K273" s="3" t="e">
        <f t="shared" si="448"/>
        <v>#N/A</v>
      </c>
      <c r="L273" s="3" t="e">
        <f t="shared" si="449"/>
        <v>#N/A</v>
      </c>
      <c r="M273" s="5" t="e">
        <f t="shared" si="450"/>
        <v>#N/A</v>
      </c>
      <c r="N273" s="5" t="e">
        <f t="shared" si="451"/>
        <v>#N/A</v>
      </c>
      <c r="O273" s="5" t="e">
        <f t="shared" si="452"/>
        <v>#N/A</v>
      </c>
      <c r="P273" s="5" t="e">
        <f t="shared" si="453"/>
        <v>#N/A</v>
      </c>
      <c r="Q273" s="5" t="e">
        <f t="shared" si="454"/>
        <v>#N/A</v>
      </c>
      <c r="R273" s="5" t="e">
        <f t="shared" si="455"/>
        <v>#N/A</v>
      </c>
      <c r="S273" s="5" t="e">
        <f t="shared" si="456"/>
        <v>#N/A</v>
      </c>
      <c r="T273" s="5" t="e">
        <f t="shared" si="457"/>
        <v>#N/A</v>
      </c>
      <c r="U273" s="5" t="e">
        <f t="shared" si="458"/>
        <v>#N/A</v>
      </c>
      <c r="V273" s="5" t="e">
        <f t="shared" si="459"/>
        <v>#N/A</v>
      </c>
      <c r="W273" s="5" t="e">
        <f t="shared" si="460"/>
        <v>#N/A</v>
      </c>
      <c r="X273" s="5" t="e">
        <f t="shared" si="461"/>
        <v>#N/A</v>
      </c>
      <c r="Y273" s="5" t="e">
        <f t="shared" si="462"/>
        <v>#N/A</v>
      </c>
      <c r="Z273" s="5" t="e">
        <f t="shared" si="463"/>
        <v>#N/A</v>
      </c>
      <c r="AA273" s="5" t="e">
        <f t="shared" si="464"/>
        <v>#N/A</v>
      </c>
      <c r="AB273" s="5" t="e">
        <f t="shared" si="465"/>
        <v>#N/A</v>
      </c>
      <c r="AC273" s="5" t="e">
        <f t="shared" si="466"/>
        <v>#N/A</v>
      </c>
      <c r="AD273" s="5" t="e">
        <f t="shared" si="467"/>
        <v>#N/A</v>
      </c>
      <c r="AE273" s="5" t="e">
        <f t="shared" si="468"/>
        <v>#N/A</v>
      </c>
      <c r="AF273" s="5" t="e">
        <f t="shared" si="469"/>
        <v>#N/A</v>
      </c>
      <c r="AG273" s="5" t="e">
        <f t="shared" si="470"/>
        <v>#N/A</v>
      </c>
      <c r="AH273" s="5" t="e">
        <f t="shared" si="471"/>
        <v>#N/A</v>
      </c>
      <c r="AI273" s="5" t="e">
        <f t="shared" si="472"/>
        <v>#N/A</v>
      </c>
      <c r="AJ273" s="5" t="e">
        <f t="shared" si="473"/>
        <v>#N/A</v>
      </c>
      <c r="AK273" s="5" t="e">
        <f t="shared" si="474"/>
        <v>#N/A</v>
      </c>
      <c r="AL273" s="5" t="e">
        <f t="shared" si="475"/>
        <v>#N/A</v>
      </c>
      <c r="AM273" s="5" t="e">
        <f t="shared" si="476"/>
        <v>#N/A</v>
      </c>
      <c r="AN273" s="5" t="e">
        <f t="shared" si="477"/>
        <v>#N/A</v>
      </c>
      <c r="AO273" s="5" t="e">
        <f t="shared" si="478"/>
        <v>#N/A</v>
      </c>
      <c r="AP273" s="5" t="e">
        <f t="shared" si="479"/>
        <v>#N/A</v>
      </c>
      <c r="AQ273" s="5" t="e">
        <f t="shared" si="480"/>
        <v>#N/A</v>
      </c>
      <c r="AR273" s="5" t="e">
        <f t="shared" si="481"/>
        <v>#N/A</v>
      </c>
      <c r="AS273" s="5" t="e">
        <f t="shared" si="482"/>
        <v>#N/A</v>
      </c>
      <c r="AT273" s="5" t="e">
        <f t="shared" si="483"/>
        <v>#N/A</v>
      </c>
      <c r="AU273" s="5" t="e">
        <f t="shared" si="484"/>
        <v>#N/A</v>
      </c>
      <c r="AV273" s="5" t="e">
        <f t="shared" si="485"/>
        <v>#N/A</v>
      </c>
      <c r="AW273" s="5" t="e">
        <f t="shared" si="486"/>
        <v>#N/A</v>
      </c>
      <c r="AX273" s="5" t="e">
        <f t="shared" si="487"/>
        <v>#N/A</v>
      </c>
      <c r="AY273" s="5" t="e">
        <f t="shared" si="488"/>
        <v>#N/A</v>
      </c>
      <c r="AZ273" s="5" t="e">
        <f t="shared" si="489"/>
        <v>#N/A</v>
      </c>
      <c r="BA273" s="5" t="e">
        <f t="shared" si="490"/>
        <v>#N/A</v>
      </c>
      <c r="BB273" s="5" t="e">
        <f t="shared" si="491"/>
        <v>#N/A</v>
      </c>
      <c r="BC273" s="5" t="e">
        <f t="shared" si="492"/>
        <v>#N/A</v>
      </c>
      <c r="BD273" s="5" t="e">
        <f t="shared" si="493"/>
        <v>#N/A</v>
      </c>
      <c r="BE273" s="5" t="e">
        <f t="shared" si="494"/>
        <v>#N/A</v>
      </c>
      <c r="BF273" s="5" t="e">
        <f t="shared" si="495"/>
        <v>#N/A</v>
      </c>
      <c r="BG273" s="5" t="e">
        <f t="shared" si="496"/>
        <v>#N/A</v>
      </c>
      <c r="BH273" s="5" t="e">
        <f t="shared" si="497"/>
        <v>#N/A</v>
      </c>
      <c r="BI273" s="5" t="e">
        <f t="shared" si="498"/>
        <v>#N/A</v>
      </c>
      <c r="BJ273" s="8" t="e">
        <f t="shared" si="499"/>
        <v>#N/A</v>
      </c>
      <c r="BK273" s="8" t="e">
        <f t="shared" si="500"/>
        <v>#N/A</v>
      </c>
      <c r="BL273" s="8" t="e">
        <f t="shared" si="501"/>
        <v>#N/A</v>
      </c>
      <c r="BM273" s="8" t="e">
        <f t="shared" si="502"/>
        <v>#N/A</v>
      </c>
      <c r="BN273" s="8" t="e">
        <f t="shared" si="503"/>
        <v>#N/A</v>
      </c>
    </row>
    <row r="274" spans="1:66" x14ac:dyDescent="0.25">
      <c r="A274" t="s">
        <v>342</v>
      </c>
      <c r="B274" t="s">
        <v>386</v>
      </c>
      <c r="C274" t="s">
        <v>516</v>
      </c>
      <c r="D274" s="16"/>
      <c r="E274">
        <f>VLOOKUP(A274,home!$A$2:$E$405,3,FALSE)</f>
        <v>1.1741999999999999</v>
      </c>
      <c r="F274">
        <f>VLOOKUP(B274,home!$B$2:$E$405,3,FALSE)</f>
        <v>0.89419999999999999</v>
      </c>
      <c r="G274" t="e">
        <f>VLOOKUP(C274,away!$B$2:$E$405,4,FALSE)</f>
        <v>#N/A</v>
      </c>
      <c r="H274">
        <f>VLOOKUP(A274,away!$A$2:$E$405,3,FALSE)</f>
        <v>0.85970000000000002</v>
      </c>
      <c r="I274" t="e">
        <f>VLOOKUP(C274,away!$B$2:$E$405,3,FALSE)</f>
        <v>#N/A</v>
      </c>
      <c r="J274">
        <f>VLOOKUP(B274,home!$B$2:$E$405,4,FALSE)</f>
        <v>0.69789999999999996</v>
      </c>
      <c r="K274" s="3" t="e">
        <f t="shared" si="448"/>
        <v>#N/A</v>
      </c>
      <c r="L274" s="3" t="e">
        <f t="shared" si="449"/>
        <v>#N/A</v>
      </c>
      <c r="M274" s="5" t="e">
        <f t="shared" si="450"/>
        <v>#N/A</v>
      </c>
      <c r="N274" s="5" t="e">
        <f t="shared" si="451"/>
        <v>#N/A</v>
      </c>
      <c r="O274" s="5" t="e">
        <f t="shared" si="452"/>
        <v>#N/A</v>
      </c>
      <c r="P274" s="5" t="e">
        <f t="shared" si="453"/>
        <v>#N/A</v>
      </c>
      <c r="Q274" s="5" t="e">
        <f t="shared" si="454"/>
        <v>#N/A</v>
      </c>
      <c r="R274" s="5" t="e">
        <f t="shared" si="455"/>
        <v>#N/A</v>
      </c>
      <c r="S274" s="5" t="e">
        <f t="shared" si="456"/>
        <v>#N/A</v>
      </c>
      <c r="T274" s="5" t="e">
        <f t="shared" si="457"/>
        <v>#N/A</v>
      </c>
      <c r="U274" s="5" t="e">
        <f t="shared" si="458"/>
        <v>#N/A</v>
      </c>
      <c r="V274" s="5" t="e">
        <f t="shared" si="459"/>
        <v>#N/A</v>
      </c>
      <c r="W274" s="5" t="e">
        <f t="shared" si="460"/>
        <v>#N/A</v>
      </c>
      <c r="X274" s="5" t="e">
        <f t="shared" si="461"/>
        <v>#N/A</v>
      </c>
      <c r="Y274" s="5" t="e">
        <f t="shared" si="462"/>
        <v>#N/A</v>
      </c>
      <c r="Z274" s="5" t="e">
        <f t="shared" si="463"/>
        <v>#N/A</v>
      </c>
      <c r="AA274" s="5" t="e">
        <f t="shared" si="464"/>
        <v>#N/A</v>
      </c>
      <c r="AB274" s="5" t="e">
        <f t="shared" si="465"/>
        <v>#N/A</v>
      </c>
      <c r="AC274" s="5" t="e">
        <f t="shared" si="466"/>
        <v>#N/A</v>
      </c>
      <c r="AD274" s="5" t="e">
        <f t="shared" si="467"/>
        <v>#N/A</v>
      </c>
      <c r="AE274" s="5" t="e">
        <f t="shared" si="468"/>
        <v>#N/A</v>
      </c>
      <c r="AF274" s="5" t="e">
        <f t="shared" si="469"/>
        <v>#N/A</v>
      </c>
      <c r="AG274" s="5" t="e">
        <f t="shared" si="470"/>
        <v>#N/A</v>
      </c>
      <c r="AH274" s="5" t="e">
        <f t="shared" si="471"/>
        <v>#N/A</v>
      </c>
      <c r="AI274" s="5" t="e">
        <f t="shared" si="472"/>
        <v>#N/A</v>
      </c>
      <c r="AJ274" s="5" t="e">
        <f t="shared" si="473"/>
        <v>#N/A</v>
      </c>
      <c r="AK274" s="5" t="e">
        <f t="shared" si="474"/>
        <v>#N/A</v>
      </c>
      <c r="AL274" s="5" t="e">
        <f t="shared" si="475"/>
        <v>#N/A</v>
      </c>
      <c r="AM274" s="5" t="e">
        <f t="shared" si="476"/>
        <v>#N/A</v>
      </c>
      <c r="AN274" s="5" t="e">
        <f t="shared" si="477"/>
        <v>#N/A</v>
      </c>
      <c r="AO274" s="5" t="e">
        <f t="shared" si="478"/>
        <v>#N/A</v>
      </c>
      <c r="AP274" s="5" t="e">
        <f t="shared" si="479"/>
        <v>#N/A</v>
      </c>
      <c r="AQ274" s="5" t="e">
        <f t="shared" si="480"/>
        <v>#N/A</v>
      </c>
      <c r="AR274" s="5" t="e">
        <f t="shared" si="481"/>
        <v>#N/A</v>
      </c>
      <c r="AS274" s="5" t="e">
        <f t="shared" si="482"/>
        <v>#N/A</v>
      </c>
      <c r="AT274" s="5" t="e">
        <f t="shared" si="483"/>
        <v>#N/A</v>
      </c>
      <c r="AU274" s="5" t="e">
        <f t="shared" si="484"/>
        <v>#N/A</v>
      </c>
      <c r="AV274" s="5" t="e">
        <f t="shared" si="485"/>
        <v>#N/A</v>
      </c>
      <c r="AW274" s="5" t="e">
        <f t="shared" si="486"/>
        <v>#N/A</v>
      </c>
      <c r="AX274" s="5" t="e">
        <f t="shared" si="487"/>
        <v>#N/A</v>
      </c>
      <c r="AY274" s="5" t="e">
        <f t="shared" si="488"/>
        <v>#N/A</v>
      </c>
      <c r="AZ274" s="5" t="e">
        <f t="shared" si="489"/>
        <v>#N/A</v>
      </c>
      <c r="BA274" s="5" t="e">
        <f t="shared" si="490"/>
        <v>#N/A</v>
      </c>
      <c r="BB274" s="5" t="e">
        <f t="shared" si="491"/>
        <v>#N/A</v>
      </c>
      <c r="BC274" s="5" t="e">
        <f t="shared" si="492"/>
        <v>#N/A</v>
      </c>
      <c r="BD274" s="5" t="e">
        <f t="shared" si="493"/>
        <v>#N/A</v>
      </c>
      <c r="BE274" s="5" t="e">
        <f t="shared" si="494"/>
        <v>#N/A</v>
      </c>
      <c r="BF274" s="5" t="e">
        <f t="shared" si="495"/>
        <v>#N/A</v>
      </c>
      <c r="BG274" s="5" t="e">
        <f t="shared" si="496"/>
        <v>#N/A</v>
      </c>
      <c r="BH274" s="5" t="e">
        <f t="shared" si="497"/>
        <v>#N/A</v>
      </c>
      <c r="BI274" s="5" t="e">
        <f t="shared" si="498"/>
        <v>#N/A</v>
      </c>
      <c r="BJ274" s="8" t="e">
        <f t="shared" si="499"/>
        <v>#N/A</v>
      </c>
      <c r="BK274" s="8" t="e">
        <f t="shared" si="500"/>
        <v>#N/A</v>
      </c>
      <c r="BL274" s="8" t="e">
        <f t="shared" si="501"/>
        <v>#N/A</v>
      </c>
      <c r="BM274" s="8" t="e">
        <f t="shared" si="502"/>
        <v>#N/A</v>
      </c>
      <c r="BN274" s="8" t="e">
        <f t="shared" si="503"/>
        <v>#N/A</v>
      </c>
    </row>
    <row r="275" spans="1:66" x14ac:dyDescent="0.25">
      <c r="A275" t="s">
        <v>342</v>
      </c>
      <c r="B275" t="s">
        <v>409</v>
      </c>
      <c r="C275" t="s">
        <v>346</v>
      </c>
      <c r="D275" s="16"/>
      <c r="E275">
        <f>VLOOKUP(A275,home!$A$2:$E$405,3,FALSE)</f>
        <v>1.1741999999999999</v>
      </c>
      <c r="F275">
        <f>VLOOKUP(B275,home!$B$2:$E$405,3,FALSE)</f>
        <v>1.0646</v>
      </c>
      <c r="G275">
        <f>VLOOKUP(C275,away!$B$2:$E$405,4,FALSE)</f>
        <v>0.76649999999999996</v>
      </c>
      <c r="H275">
        <f>VLOOKUP(A275,away!$A$2:$E$405,3,FALSE)</f>
        <v>0.85970000000000002</v>
      </c>
      <c r="I275">
        <f>VLOOKUP(C275,away!$B$2:$E$405,3,FALSE)</f>
        <v>0.69789999999999996</v>
      </c>
      <c r="J275">
        <f>VLOOKUP(B275,home!$B$2:$E$405,4,FALSE)</f>
        <v>1.2795000000000001</v>
      </c>
      <c r="K275" s="3">
        <f t="shared" si="448"/>
        <v>0.95816586977999985</v>
      </c>
      <c r="L275" s="3">
        <f t="shared" si="449"/>
        <v>0.76768033408500003</v>
      </c>
      <c r="M275" s="5">
        <f t="shared" si="450"/>
        <v>0.17802234482124482</v>
      </c>
      <c r="N275" s="5">
        <f t="shared" si="451"/>
        <v>0.17057493486592307</v>
      </c>
      <c r="O275" s="5">
        <f t="shared" si="452"/>
        <v>0.13666425314696831</v>
      </c>
      <c r="P275" s="5">
        <f t="shared" si="453"/>
        <v>0.13094702298439895</v>
      </c>
      <c r="Q275" s="5">
        <f t="shared" si="454"/>
        <v>8.1719540414236985E-2</v>
      </c>
      <c r="R275" s="5">
        <f t="shared" si="455"/>
        <v>5.245722975667081E-2</v>
      </c>
      <c r="S275" s="5">
        <f t="shared" si="456"/>
        <v>2.4080014851077275E-2</v>
      </c>
      <c r="T275" s="5">
        <f t="shared" si="457"/>
        <v>6.2734484086474113E-2</v>
      </c>
      <c r="U275" s="5">
        <f t="shared" si="458"/>
        <v>5.0262727176049765E-2</v>
      </c>
      <c r="V275" s="5">
        <f t="shared" si="459"/>
        <v>1.9680464902281248E-3</v>
      </c>
      <c r="W275" s="5">
        <f t="shared" si="460"/>
        <v>2.6100291506343087E-2</v>
      </c>
      <c r="X275" s="5">
        <f t="shared" si="461"/>
        <v>2.003668050330535E-2</v>
      </c>
      <c r="Y275" s="5">
        <f t="shared" si="462"/>
        <v>7.6908827913659264E-3</v>
      </c>
      <c r="Z275" s="5">
        <f t="shared" si="463"/>
        <v>1.3423461221591555E-2</v>
      </c>
      <c r="AA275" s="5">
        <f t="shared" si="464"/>
        <v>1.286190239684437E-2</v>
      </c>
      <c r="AB275" s="5">
        <f t="shared" si="465"/>
        <v>6.1619179485489246E-3</v>
      </c>
      <c r="AC275" s="5">
        <f t="shared" si="466"/>
        <v>9.0476643974467981E-5</v>
      </c>
      <c r="AD275" s="5">
        <f t="shared" si="467"/>
        <v>6.2521021281716901E-3</v>
      </c>
      <c r="AE275" s="5">
        <f t="shared" si="468"/>
        <v>4.799615850488383E-3</v>
      </c>
      <c r="AF275" s="5">
        <f t="shared" si="469"/>
        <v>1.8422853497912911E-3</v>
      </c>
      <c r="AG275" s="5">
        <f t="shared" si="470"/>
        <v>4.7142874426922668E-4</v>
      </c>
      <c r="AH275" s="5">
        <f t="shared" si="471"/>
        <v>2.5762317987921115E-3</v>
      </c>
      <c r="AI275" s="5">
        <f t="shared" si="472"/>
        <v>2.4684573822445367E-3</v>
      </c>
      <c r="AJ275" s="5">
        <f t="shared" si="473"/>
        <v>1.1825958073365989E-3</v>
      </c>
      <c r="AK275" s="5">
        <f t="shared" si="474"/>
        <v>3.777076467782846E-4</v>
      </c>
      <c r="AL275" s="5">
        <f t="shared" si="475"/>
        <v>2.6620584488924385E-6</v>
      </c>
      <c r="AM275" s="5">
        <f t="shared" si="476"/>
        <v>1.1981101747186034E-3</v>
      </c>
      <c r="AN275" s="5">
        <f t="shared" si="477"/>
        <v>9.1976561919861525E-4</v>
      </c>
      <c r="AO275" s="5">
        <f t="shared" si="478"/>
        <v>3.5304298891314481E-4</v>
      </c>
      <c r="AP275" s="5">
        <f t="shared" si="479"/>
        <v>9.0341386558403364E-5</v>
      </c>
      <c r="AQ275" s="5">
        <f t="shared" si="480"/>
        <v>1.7338326453714304E-5</v>
      </c>
      <c r="AR275" s="5">
        <f t="shared" si="481"/>
        <v>3.9554449759542586E-4</v>
      </c>
      <c r="AS275" s="5">
        <f t="shared" si="482"/>
        <v>3.7899723757521423E-4</v>
      </c>
      <c r="AT275" s="5">
        <f t="shared" si="483"/>
        <v>1.8157110889273616E-4</v>
      </c>
      <c r="AU275" s="5">
        <f t="shared" si="484"/>
        <v>5.7991746493042552E-5</v>
      </c>
      <c r="AV275" s="5">
        <f t="shared" si="485"/>
        <v>1.3891428054641842E-5</v>
      </c>
      <c r="AW275" s="5">
        <f t="shared" si="486"/>
        <v>5.4392146553124957E-8</v>
      </c>
      <c r="AX275" s="5">
        <f t="shared" si="487"/>
        <v>1.9133137960858631E-4</v>
      </c>
      <c r="AY275" s="5">
        <f t="shared" si="488"/>
        <v>1.4688133741886351E-4</v>
      </c>
      <c r="AZ275" s="5">
        <f t="shared" si="489"/>
        <v>5.6378957090282354E-5</v>
      </c>
      <c r="BA275" s="5">
        <f t="shared" si="490"/>
        <v>1.4427005538143953E-5</v>
      </c>
      <c r="BB275" s="5">
        <f t="shared" si="491"/>
        <v>2.7688321078421233E-6</v>
      </c>
      <c r="BC275" s="5">
        <f t="shared" si="492"/>
        <v>4.2511559151470331E-7</v>
      </c>
      <c r="BD275" s="5">
        <f t="shared" si="493"/>
        <v>5.0608622009923318E-5</v>
      </c>
      <c r="BE275" s="5">
        <f t="shared" si="494"/>
        <v>4.8491454326505413E-5</v>
      </c>
      <c r="BF275" s="5">
        <f t="shared" si="495"/>
        <v>2.3231428255826592E-5</v>
      </c>
      <c r="BG275" s="5">
        <f t="shared" si="496"/>
        <v>7.4198538869919202E-6</v>
      </c>
      <c r="BH275" s="5">
        <f t="shared" si="497"/>
        <v>1.7773626883175311E-6</v>
      </c>
      <c r="BI275" s="5">
        <f t="shared" si="498"/>
        <v>3.4060165323325724E-7</v>
      </c>
      <c r="BJ275" s="8">
        <f t="shared" si="499"/>
        <v>0.38521305736356681</v>
      </c>
      <c r="BK275" s="8">
        <f t="shared" si="500"/>
        <v>0.3352574491867914</v>
      </c>
      <c r="BL275" s="8">
        <f t="shared" si="501"/>
        <v>0.26617288840166553</v>
      </c>
      <c r="BM275" s="8">
        <f t="shared" si="502"/>
        <v>0.24953470323890004</v>
      </c>
      <c r="BN275" s="8">
        <f t="shared" si="503"/>
        <v>0.75038532598944296</v>
      </c>
    </row>
    <row r="276" spans="1:66" x14ac:dyDescent="0.25">
      <c r="A276" t="s">
        <v>40</v>
      </c>
      <c r="B276" t="s">
        <v>42</v>
      </c>
      <c r="C276" t="s">
        <v>236</v>
      </c>
      <c r="D276" s="16"/>
      <c r="E276">
        <f>VLOOKUP(A276,home!$A$2:$E$405,3,FALSE)</f>
        <v>1.5047999999999999</v>
      </c>
      <c r="F276">
        <f>VLOOKUP(B276,home!$B$2:$E$405,3,FALSE)</f>
        <v>1.3955</v>
      </c>
      <c r="G276">
        <f>VLOOKUP(C276,away!$B$2:$E$405,4,FALSE)</f>
        <v>0.89710000000000001</v>
      </c>
      <c r="H276">
        <f>VLOOKUP(A276,away!$A$2:$E$405,3,FALSE)</f>
        <v>1.2</v>
      </c>
      <c r="I276">
        <f>VLOOKUP(C276,away!$B$2:$E$405,3,FALSE)</f>
        <v>0.91669999999999996</v>
      </c>
      <c r="J276">
        <f>VLOOKUP(B276,home!$B$2:$E$405,4,FALSE)</f>
        <v>0.83330000000000004</v>
      </c>
      <c r="K276" s="3">
        <f t="shared" si="448"/>
        <v>1.8838637096399997</v>
      </c>
      <c r="L276" s="3">
        <f t="shared" si="449"/>
        <v>0.91666333199999994</v>
      </c>
      <c r="M276" s="5">
        <f t="shared" si="450"/>
        <v>6.0778021634293369E-2</v>
      </c>
      <c r="N276" s="5">
        <f t="shared" si="451"/>
        <v>0.11449750930056007</v>
      </c>
      <c r="O276" s="5">
        <f t="shared" si="452"/>
        <v>5.5712983823659426E-2</v>
      </c>
      <c r="P276" s="5">
        <f t="shared" si="453"/>
        <v>0.10495566838115235</v>
      </c>
      <c r="Q276" s="5">
        <f t="shared" si="454"/>
        <v>0.10784885130774674</v>
      </c>
      <c r="R276" s="5">
        <f t="shared" si="455"/>
        <v>2.5535024693728876E-2</v>
      </c>
      <c r="S276" s="5">
        <f t="shared" si="456"/>
        <v>4.5311166887007294E-2</v>
      </c>
      <c r="T276" s="5">
        <f t="shared" si="457"/>
        <v>9.8861087392131647E-2</v>
      </c>
      <c r="U276" s="5">
        <f t="shared" si="458"/>
        <v>4.8104506345277076E-2</v>
      </c>
      <c r="V276" s="5">
        <f t="shared" si="459"/>
        <v>8.6940488571328085E-3</v>
      </c>
      <c r="W276" s="5">
        <f t="shared" si="460"/>
        <v>6.7724179035008186E-2</v>
      </c>
      <c r="X276" s="5">
        <f t="shared" si="461"/>
        <v>6.2080271611195136E-2</v>
      </c>
      <c r="Y276" s="5">
        <f t="shared" si="462"/>
        <v>2.845335431329157E-2</v>
      </c>
      <c r="Z276" s="5">
        <f t="shared" si="463"/>
        <v>7.8023402728185972E-3</v>
      </c>
      <c r="AA276" s="5">
        <f t="shared" si="464"/>
        <v>1.4698545690225611E-2</v>
      </c>
      <c r="AB276" s="5">
        <f t="shared" si="465"/>
        <v>1.3845028405150726E-2</v>
      </c>
      <c r="AC276" s="5">
        <f t="shared" si="466"/>
        <v>9.383425992265926E-4</v>
      </c>
      <c r="AD276" s="5">
        <f t="shared" si="467"/>
        <v>3.1895780787303478E-2</v>
      </c>
      <c r="AE276" s="5">
        <f t="shared" si="468"/>
        <v>2.923769269323118E-2</v>
      </c>
      <c r="AF276" s="5">
        <f t="shared" si="469"/>
        <v>1.3400560402084673E-2</v>
      </c>
      <c r="AG276" s="5">
        <f t="shared" si="470"/>
        <v>4.0946007829473991E-3</v>
      </c>
      <c r="AH276" s="5">
        <f t="shared" si="471"/>
        <v>1.7880298079699206E-3</v>
      </c>
      <c r="AI276" s="5">
        <f t="shared" si="472"/>
        <v>3.3684044669891112E-3</v>
      </c>
      <c r="AJ276" s="5">
        <f t="shared" si="473"/>
        <v>3.1728074673750268E-3</v>
      </c>
      <c r="AK276" s="5">
        <f t="shared" si="474"/>
        <v>1.9923789484875376E-3</v>
      </c>
      <c r="AL276" s="5">
        <f t="shared" si="475"/>
        <v>6.4815781773828625E-5</v>
      </c>
      <c r="AM276" s="5">
        <f t="shared" si="476"/>
        <v>1.2017460783166753E-2</v>
      </c>
      <c r="AN276" s="5">
        <f t="shared" si="477"/>
        <v>1.1015965643676963E-2</v>
      </c>
      <c r="AO276" s="5">
        <f t="shared" si="478"/>
        <v>5.0489658860652245E-3</v>
      </c>
      <c r="AP276" s="5">
        <f t="shared" si="479"/>
        <v>1.5427339640916272E-3</v>
      </c>
      <c r="AQ276" s="5">
        <f t="shared" si="480"/>
        <v>3.5354191397844975E-4</v>
      </c>
      <c r="AR276" s="5">
        <f t="shared" si="481"/>
        <v>3.2780427229780557E-4</v>
      </c>
      <c r="AS276" s="5">
        <f t="shared" si="482"/>
        <v>6.1753857244678458E-4</v>
      </c>
      <c r="AT276" s="5">
        <f t="shared" si="483"/>
        <v>5.8167925296769474E-4</v>
      </c>
      <c r="AU276" s="5">
        <f t="shared" si="484"/>
        <v>3.6526814510544852E-4</v>
      </c>
      <c r="AV276" s="5">
        <f t="shared" si="485"/>
        <v>1.7202885071291782E-4</v>
      </c>
      <c r="AW276" s="5">
        <f t="shared" si="486"/>
        <v>3.1091208424413105E-6</v>
      </c>
      <c r="AX276" s="5">
        <f t="shared" si="487"/>
        <v>3.773209708571622E-3</v>
      </c>
      <c r="AY276" s="5">
        <f t="shared" si="488"/>
        <v>3.4587629837940113E-3</v>
      </c>
      <c r="AZ276" s="5">
        <f t="shared" si="489"/>
        <v>1.5852606006614401E-3</v>
      </c>
      <c r="BA276" s="5">
        <f t="shared" si="490"/>
        <v>4.8438342143021241E-4</v>
      </c>
      <c r="BB276" s="5">
        <f t="shared" si="491"/>
        <v>1.1100413026344464E-4</v>
      </c>
      <c r="BC276" s="5">
        <f t="shared" si="492"/>
        <v>2.0350683182610242E-5</v>
      </c>
      <c r="BD276" s="5">
        <f t="shared" si="493"/>
        <v>5.0081026081390273E-5</v>
      </c>
      <c r="BE276" s="5">
        <f t="shared" si="494"/>
        <v>9.4345827576265457E-5</v>
      </c>
      <c r="BF276" s="5">
        <f t="shared" si="495"/>
        <v>8.8867340363439623E-5</v>
      </c>
      <c r="BG276" s="5">
        <f t="shared" si="496"/>
        <v>5.5804652494303302E-5</v>
      </c>
      <c r="BH276" s="5">
        <f t="shared" si="497"/>
        <v>2.6282089915772297E-5</v>
      </c>
      <c r="BI276" s="5">
        <f t="shared" si="498"/>
        <v>9.9023750811637662E-6</v>
      </c>
      <c r="BJ276" s="8">
        <f t="shared" si="499"/>
        <v>0.59750552734438245</v>
      </c>
      <c r="BK276" s="8">
        <f t="shared" si="500"/>
        <v>0.22420082712438028</v>
      </c>
      <c r="BL276" s="8">
        <f t="shared" si="501"/>
        <v>0.17060731205390631</v>
      </c>
      <c r="BM276" s="8">
        <f t="shared" si="502"/>
        <v>0.5273322937913949</v>
      </c>
      <c r="BN276" s="8">
        <f t="shared" si="503"/>
        <v>0.46932805914114079</v>
      </c>
    </row>
    <row r="277" spans="1:66" x14ac:dyDescent="0.25">
      <c r="A277" t="s">
        <v>40</v>
      </c>
      <c r="B277" t="s">
        <v>517</v>
      </c>
      <c r="C277" t="s">
        <v>237</v>
      </c>
      <c r="D277" s="16"/>
      <c r="E277">
        <f>VLOOKUP(A277,home!$A$2:$E$405,3,FALSE)</f>
        <v>1.5047999999999999</v>
      </c>
      <c r="F277" t="e">
        <f>VLOOKUP(B277,home!$B$2:$E$405,3,FALSE)</f>
        <v>#N/A</v>
      </c>
      <c r="G277">
        <f>VLOOKUP(C277,away!$B$2:$E$405,4,FALSE)</f>
        <v>0.89710000000000001</v>
      </c>
      <c r="H277">
        <f>VLOOKUP(A277,away!$A$2:$E$405,3,FALSE)</f>
        <v>1.2</v>
      </c>
      <c r="I277">
        <f>VLOOKUP(C277,away!$B$2:$E$405,3,FALSE)</f>
        <v>0.625</v>
      </c>
      <c r="J277" t="e">
        <f>VLOOKUP(B277,home!$B$2:$E$405,4,FALSE)</f>
        <v>#N/A</v>
      </c>
      <c r="K277" s="3" t="e">
        <f t="shared" si="448"/>
        <v>#N/A</v>
      </c>
      <c r="L277" s="3" t="e">
        <f t="shared" si="449"/>
        <v>#N/A</v>
      </c>
      <c r="M277" s="5" t="e">
        <f t="shared" si="450"/>
        <v>#N/A</v>
      </c>
      <c r="N277" s="5" t="e">
        <f t="shared" si="451"/>
        <v>#N/A</v>
      </c>
      <c r="O277" s="5" t="e">
        <f t="shared" si="452"/>
        <v>#N/A</v>
      </c>
      <c r="P277" s="5" t="e">
        <f t="shared" si="453"/>
        <v>#N/A</v>
      </c>
      <c r="Q277" s="5" t="e">
        <f t="shared" si="454"/>
        <v>#N/A</v>
      </c>
      <c r="R277" s="5" t="e">
        <f t="shared" si="455"/>
        <v>#N/A</v>
      </c>
      <c r="S277" s="5" t="e">
        <f t="shared" si="456"/>
        <v>#N/A</v>
      </c>
      <c r="T277" s="5" t="e">
        <f t="shared" si="457"/>
        <v>#N/A</v>
      </c>
      <c r="U277" s="5" t="e">
        <f t="shared" si="458"/>
        <v>#N/A</v>
      </c>
      <c r="V277" s="5" t="e">
        <f t="shared" si="459"/>
        <v>#N/A</v>
      </c>
      <c r="W277" s="5" t="e">
        <f t="shared" si="460"/>
        <v>#N/A</v>
      </c>
      <c r="X277" s="5" t="e">
        <f t="shared" si="461"/>
        <v>#N/A</v>
      </c>
      <c r="Y277" s="5" t="e">
        <f t="shared" si="462"/>
        <v>#N/A</v>
      </c>
      <c r="Z277" s="5" t="e">
        <f t="shared" si="463"/>
        <v>#N/A</v>
      </c>
      <c r="AA277" s="5" t="e">
        <f t="shared" si="464"/>
        <v>#N/A</v>
      </c>
      <c r="AB277" s="5" t="e">
        <f t="shared" si="465"/>
        <v>#N/A</v>
      </c>
      <c r="AC277" s="5" t="e">
        <f t="shared" si="466"/>
        <v>#N/A</v>
      </c>
      <c r="AD277" s="5" t="e">
        <f t="shared" si="467"/>
        <v>#N/A</v>
      </c>
      <c r="AE277" s="5" t="e">
        <f t="shared" si="468"/>
        <v>#N/A</v>
      </c>
      <c r="AF277" s="5" t="e">
        <f t="shared" si="469"/>
        <v>#N/A</v>
      </c>
      <c r="AG277" s="5" t="e">
        <f t="shared" si="470"/>
        <v>#N/A</v>
      </c>
      <c r="AH277" s="5" t="e">
        <f t="shared" si="471"/>
        <v>#N/A</v>
      </c>
      <c r="AI277" s="5" t="e">
        <f t="shared" si="472"/>
        <v>#N/A</v>
      </c>
      <c r="AJ277" s="5" t="e">
        <f t="shared" si="473"/>
        <v>#N/A</v>
      </c>
      <c r="AK277" s="5" t="e">
        <f t="shared" si="474"/>
        <v>#N/A</v>
      </c>
      <c r="AL277" s="5" t="e">
        <f t="shared" si="475"/>
        <v>#N/A</v>
      </c>
      <c r="AM277" s="5" t="e">
        <f t="shared" si="476"/>
        <v>#N/A</v>
      </c>
      <c r="AN277" s="5" t="e">
        <f t="shared" si="477"/>
        <v>#N/A</v>
      </c>
      <c r="AO277" s="5" t="e">
        <f t="shared" si="478"/>
        <v>#N/A</v>
      </c>
      <c r="AP277" s="5" t="e">
        <f t="shared" si="479"/>
        <v>#N/A</v>
      </c>
      <c r="AQ277" s="5" t="e">
        <f t="shared" si="480"/>
        <v>#N/A</v>
      </c>
      <c r="AR277" s="5" t="e">
        <f t="shared" si="481"/>
        <v>#N/A</v>
      </c>
      <c r="AS277" s="5" t="e">
        <f t="shared" si="482"/>
        <v>#N/A</v>
      </c>
      <c r="AT277" s="5" t="e">
        <f t="shared" si="483"/>
        <v>#N/A</v>
      </c>
      <c r="AU277" s="5" t="e">
        <f t="shared" si="484"/>
        <v>#N/A</v>
      </c>
      <c r="AV277" s="5" t="e">
        <f t="shared" si="485"/>
        <v>#N/A</v>
      </c>
      <c r="AW277" s="5" t="e">
        <f t="shared" si="486"/>
        <v>#N/A</v>
      </c>
      <c r="AX277" s="5" t="e">
        <f t="shared" si="487"/>
        <v>#N/A</v>
      </c>
      <c r="AY277" s="5" t="e">
        <f t="shared" si="488"/>
        <v>#N/A</v>
      </c>
      <c r="AZ277" s="5" t="e">
        <f t="shared" si="489"/>
        <v>#N/A</v>
      </c>
      <c r="BA277" s="5" t="e">
        <f t="shared" si="490"/>
        <v>#N/A</v>
      </c>
      <c r="BB277" s="5" t="e">
        <f t="shared" si="491"/>
        <v>#N/A</v>
      </c>
      <c r="BC277" s="5" t="e">
        <f t="shared" si="492"/>
        <v>#N/A</v>
      </c>
      <c r="BD277" s="5" t="e">
        <f t="shared" si="493"/>
        <v>#N/A</v>
      </c>
      <c r="BE277" s="5" t="e">
        <f t="shared" si="494"/>
        <v>#N/A</v>
      </c>
      <c r="BF277" s="5" t="e">
        <f t="shared" si="495"/>
        <v>#N/A</v>
      </c>
      <c r="BG277" s="5" t="e">
        <f t="shared" si="496"/>
        <v>#N/A</v>
      </c>
      <c r="BH277" s="5" t="e">
        <f t="shared" si="497"/>
        <v>#N/A</v>
      </c>
      <c r="BI277" s="5" t="e">
        <f t="shared" si="498"/>
        <v>#N/A</v>
      </c>
      <c r="BJ277" s="8" t="e">
        <f t="shared" si="499"/>
        <v>#N/A</v>
      </c>
      <c r="BK277" s="8" t="e">
        <f t="shared" si="500"/>
        <v>#N/A</v>
      </c>
      <c r="BL277" s="8" t="e">
        <f t="shared" si="501"/>
        <v>#N/A</v>
      </c>
      <c r="BM277" s="8" t="e">
        <f t="shared" si="502"/>
        <v>#N/A</v>
      </c>
      <c r="BN277" s="8" t="e">
        <f t="shared" si="503"/>
        <v>#N/A</v>
      </c>
    </row>
    <row r="278" spans="1:66" x14ac:dyDescent="0.25">
      <c r="A278" t="s">
        <v>40</v>
      </c>
      <c r="B278" t="s">
        <v>317</v>
      </c>
      <c r="C278" t="s">
        <v>334</v>
      </c>
      <c r="D278" s="16"/>
      <c r="E278">
        <f>VLOOKUP(A278,home!$A$2:$E$405,3,FALSE)</f>
        <v>1.5047999999999999</v>
      </c>
      <c r="F278">
        <f>VLOOKUP(B278,home!$B$2:$E$405,3,FALSE)</f>
        <v>1.1629</v>
      </c>
      <c r="G278">
        <f>VLOOKUP(C278,away!$B$2:$E$405,4,FALSE)</f>
        <v>1.0632999999999999</v>
      </c>
      <c r="H278">
        <f>VLOOKUP(A278,away!$A$2:$E$405,3,FALSE)</f>
        <v>1.2</v>
      </c>
      <c r="I278">
        <f>VLOOKUP(C278,away!$B$2:$E$405,3,FALSE)</f>
        <v>0.875</v>
      </c>
      <c r="J278">
        <f>VLOOKUP(B278,home!$B$2:$E$405,4,FALSE)</f>
        <v>0.95830000000000004</v>
      </c>
      <c r="K278" s="3">
        <f t="shared" si="448"/>
        <v>1.8607026105359996</v>
      </c>
      <c r="L278" s="3">
        <f t="shared" si="449"/>
        <v>1.0062150000000001</v>
      </c>
      <c r="M278" s="5">
        <f t="shared" si="450"/>
        <v>5.6873964382508135E-2</v>
      </c>
      <c r="N278" s="5">
        <f t="shared" si="451"/>
        <v>0.10582553399806437</v>
      </c>
      <c r="O278" s="5">
        <f t="shared" si="452"/>
        <v>5.7227436071145436E-2</v>
      </c>
      <c r="P278" s="5">
        <f t="shared" si="453"/>
        <v>0.10648323969186235</v>
      </c>
      <c r="Q278" s="5">
        <f t="shared" si="454"/>
        <v>9.8454923685782292E-2</v>
      </c>
      <c r="R278" s="5">
        <f t="shared" si="455"/>
        <v>2.8791552293163797E-2</v>
      </c>
      <c r="S278" s="5">
        <f t="shared" si="456"/>
        <v>4.9841260664615604E-2</v>
      </c>
      <c r="T278" s="5">
        <f t="shared" si="457"/>
        <v>9.9066821036489436E-2</v>
      </c>
      <c r="U278" s="5">
        <f t="shared" si="458"/>
        <v>5.3572516513273626E-2</v>
      </c>
      <c r="V278" s="5">
        <f t="shared" si="459"/>
        <v>1.0368460162585056E-2</v>
      </c>
      <c r="W278" s="5">
        <f t="shared" si="460"/>
        <v>6.106511117408589E-2</v>
      </c>
      <c r="X278" s="5">
        <f t="shared" si="461"/>
        <v>6.1444630840032849E-2</v>
      </c>
      <c r="Y278" s="5">
        <f t="shared" si="462"/>
        <v>3.0913254610351819E-2</v>
      </c>
      <c r="Z278" s="5">
        <f t="shared" si="463"/>
        <v>9.6568305968886062E-3</v>
      </c>
      <c r="AA278" s="5">
        <f t="shared" si="464"/>
        <v>1.796848990113455E-2</v>
      </c>
      <c r="AB278" s="5">
        <f t="shared" si="465"/>
        <v>1.6717008033215401E-2</v>
      </c>
      <c r="AC278" s="5">
        <f t="shared" si="466"/>
        <v>1.2132827831626766E-3</v>
      </c>
      <c r="AD278" s="5">
        <f t="shared" si="467"/>
        <v>2.8406002943573178E-2</v>
      </c>
      <c r="AE278" s="5">
        <f t="shared" si="468"/>
        <v>2.8582546251867489E-2</v>
      </c>
      <c r="AF278" s="5">
        <f t="shared" si="469"/>
        <v>1.4380093388411419E-2</v>
      </c>
      <c r="AG278" s="5">
        <f t="shared" si="470"/>
        <v>4.8231552229401342E-3</v>
      </c>
      <c r="AH278" s="5">
        <f t="shared" si="471"/>
        <v>2.4292119497620669E-3</v>
      </c>
      <c r="AI278" s="5">
        <f t="shared" si="472"/>
        <v>4.5200410164675242E-3</v>
      </c>
      <c r="AJ278" s="5">
        <f t="shared" si="473"/>
        <v>4.2052260595354584E-3</v>
      </c>
      <c r="AK278" s="5">
        <f t="shared" si="474"/>
        <v>2.6082250356238802E-3</v>
      </c>
      <c r="AL278" s="5">
        <f t="shared" si="475"/>
        <v>9.0863566706635531E-5</v>
      </c>
      <c r="AM278" s="5">
        <f t="shared" si="476"/>
        <v>1.057102476639997E-2</v>
      </c>
      <c r="AN278" s="5">
        <f t="shared" si="477"/>
        <v>1.0636723685323148E-2</v>
      </c>
      <c r="AO278" s="5">
        <f t="shared" si="478"/>
        <v>5.3514154615137144E-3</v>
      </c>
      <c r="AP278" s="5">
        <f t="shared" si="479"/>
        <v>1.794891502869008E-3</v>
      </c>
      <c r="AQ278" s="5">
        <f t="shared" si="480"/>
        <v>4.515116883898347E-4</v>
      </c>
      <c r="AR278" s="5">
        <f t="shared" si="481"/>
        <v>4.8886190040596782E-4</v>
      </c>
      <c r="AS278" s="5">
        <f t="shared" si="482"/>
        <v>9.0962661427697431E-4</v>
      </c>
      <c r="AT278" s="5">
        <f t="shared" si="483"/>
        <v>8.4627230789909458E-4</v>
      </c>
      <c r="AU278" s="5">
        <f t="shared" si="484"/>
        <v>5.2488703084405672E-4</v>
      </c>
      <c r="AV278" s="5">
        <f t="shared" si="485"/>
        <v>2.441646671320066E-4</v>
      </c>
      <c r="AW278" s="5">
        <f t="shared" si="486"/>
        <v>4.7255790637383824E-6</v>
      </c>
      <c r="AX278" s="5">
        <f t="shared" si="487"/>
        <v>3.2782555631468537E-3</v>
      </c>
      <c r="AY278" s="5">
        <f t="shared" si="488"/>
        <v>3.298629921471812E-3</v>
      </c>
      <c r="AZ278" s="5">
        <f t="shared" si="489"/>
        <v>1.6595654532168794E-3</v>
      </c>
      <c r="BA278" s="5">
        <f t="shared" si="490"/>
        <v>5.5662655083620765E-4</v>
      </c>
      <c r="BB278" s="5">
        <f t="shared" si="491"/>
        <v>1.4002149621241365E-4</v>
      </c>
      <c r="BC278" s="5">
        <f t="shared" si="492"/>
        <v>2.8178345962274769E-5</v>
      </c>
      <c r="BD278" s="5">
        <f t="shared" si="493"/>
        <v>8.1983362852831783E-5</v>
      </c>
      <c r="BE278" s="5">
        <f t="shared" si="494"/>
        <v>1.5254665728078423E-4</v>
      </c>
      <c r="BF278" s="5">
        <f t="shared" si="495"/>
        <v>1.4192198171544785E-4</v>
      </c>
      <c r="BG278" s="5">
        <f t="shared" si="496"/>
        <v>8.8024867290125387E-5</v>
      </c>
      <c r="BH278" s="5">
        <f t="shared" si="497"/>
        <v>4.0947025089705324E-5</v>
      </c>
      <c r="BI278" s="5">
        <f t="shared" si="498"/>
        <v>1.5238047295619539E-5</v>
      </c>
      <c r="BJ278" s="8">
        <f t="shared" si="499"/>
        <v>0.57072891758694111</v>
      </c>
      <c r="BK278" s="8">
        <f t="shared" si="500"/>
        <v>0.22816970117291227</v>
      </c>
      <c r="BL278" s="8">
        <f t="shared" si="501"/>
        <v>0.19157418133540441</v>
      </c>
      <c r="BM278" s="8">
        <f t="shared" si="502"/>
        <v>0.54317907622721184</v>
      </c>
      <c r="BN278" s="8">
        <f t="shared" si="503"/>
        <v>0.45365665012252643</v>
      </c>
    </row>
    <row r="279" spans="1:66" x14ac:dyDescent="0.25">
      <c r="A279" t="s">
        <v>10</v>
      </c>
      <c r="B279" t="s">
        <v>244</v>
      </c>
      <c r="C279" t="s">
        <v>243</v>
      </c>
      <c r="D279" s="16"/>
      <c r="E279">
        <f>VLOOKUP(A279,home!$A$2:$E$405,3,FALSE)</f>
        <v>1.5425</v>
      </c>
      <c r="F279">
        <f>VLOOKUP(B279,home!$B$2:$E$405,3,FALSE)</f>
        <v>1.2202999999999999</v>
      </c>
      <c r="G279">
        <f>VLOOKUP(C279,away!$B$2:$E$405,4,FALSE)</f>
        <v>0.80079999999999996</v>
      </c>
      <c r="H279">
        <f>VLOOKUP(A279,away!$A$2:$E$405,3,FALSE)</f>
        <v>1.4443999999999999</v>
      </c>
      <c r="I279">
        <f>VLOOKUP(C279,away!$B$2:$E$405,3,FALSE)</f>
        <v>1.0589</v>
      </c>
      <c r="J279">
        <f>VLOOKUP(B279,home!$B$2:$E$405,4,FALSE)</f>
        <v>1.181</v>
      </c>
      <c r="K279" s="3">
        <f t="shared" si="448"/>
        <v>1.5073560501999999</v>
      </c>
      <c r="L279" s="3">
        <f t="shared" si="449"/>
        <v>1.8063101639599999</v>
      </c>
      <c r="M279" s="5">
        <f t="shared" si="450"/>
        <v>3.6382542750073583E-2</v>
      </c>
      <c r="N279" s="5">
        <f t="shared" si="451"/>
        <v>5.4841445935983571E-2</v>
      </c>
      <c r="O279" s="5">
        <f t="shared" si="452"/>
        <v>6.5718156760167123E-2</v>
      </c>
      <c r="P279" s="5">
        <f t="shared" si="453"/>
        <v>9.9060661200429945E-2</v>
      </c>
      <c r="Q279" s="5">
        <f t="shared" si="454"/>
        <v>4.1332792666660512E-2</v>
      </c>
      <c r="R279" s="5">
        <f t="shared" si="455"/>
        <v>5.9353687256303238E-2</v>
      </c>
      <c r="S279" s="5">
        <f t="shared" si="456"/>
        <v>6.7429417075628398E-2</v>
      </c>
      <c r="T279" s="5">
        <f t="shared" si="457"/>
        <v>7.465984349864023E-2</v>
      </c>
      <c r="U279" s="5">
        <f t="shared" si="458"/>
        <v>8.9467139587467326E-2</v>
      </c>
      <c r="V279" s="5">
        <f t="shared" si="459"/>
        <v>2.0399290841080952E-2</v>
      </c>
      <c r="W279" s="5">
        <f t="shared" si="460"/>
        <v>2.0767745032584304E-2</v>
      </c>
      <c r="X279" s="5">
        <f t="shared" si="461"/>
        <v>3.7512988934886818E-2</v>
      </c>
      <c r="Y279" s="5">
        <f t="shared" si="462"/>
        <v>3.3880046596802549E-2</v>
      </c>
      <c r="Z279" s="5">
        <f t="shared" si="463"/>
        <v>3.5737056186521225E-2</v>
      </c>
      <c r="AA279" s="5">
        <f t="shared" si="464"/>
        <v>5.3868467859090108E-2</v>
      </c>
      <c r="AB279" s="5">
        <f t="shared" si="465"/>
        <v>4.0599480471201856E-2</v>
      </c>
      <c r="AC279" s="5">
        <f t="shared" si="466"/>
        <v>3.4713888275670116E-3</v>
      </c>
      <c r="AD279" s="5">
        <f t="shared" si="467"/>
        <v>7.8260965309692367E-3</v>
      </c>
      <c r="AE279" s="5">
        <f t="shared" si="468"/>
        <v>1.4136357708021826E-2</v>
      </c>
      <c r="AF279" s="5">
        <f t="shared" si="469"/>
        <v>1.2767323304687061E-2</v>
      </c>
      <c r="AG279" s="5">
        <f t="shared" si="470"/>
        <v>7.6872486172732046E-3</v>
      </c>
      <c r="AH279" s="5">
        <f t="shared" si="471"/>
        <v>1.6138051954930722E-2</v>
      </c>
      <c r="AI279" s="5">
        <f t="shared" si="472"/>
        <v>2.4325790252706762E-2</v>
      </c>
      <c r="AJ279" s="5">
        <f t="shared" si="473"/>
        <v>1.833381355665686E-2</v>
      </c>
      <c r="AK279" s="5">
        <f t="shared" si="474"/>
        <v>9.2118615959551637E-3</v>
      </c>
      <c r="AL279" s="5">
        <f t="shared" si="475"/>
        <v>3.7806931187279677E-4</v>
      </c>
      <c r="AM279" s="5">
        <f t="shared" si="476"/>
        <v>2.3593427910811415E-3</v>
      </c>
      <c r="AN279" s="5">
        <f t="shared" si="477"/>
        <v>4.2617048637956199E-3</v>
      </c>
      <c r="AO279" s="5">
        <f t="shared" si="478"/>
        <v>3.8489804056358991E-3</v>
      </c>
      <c r="AP279" s="5">
        <f t="shared" si="479"/>
        <v>2.3174841425276697E-3</v>
      </c>
      <c r="AQ279" s="5">
        <f t="shared" si="480"/>
        <v>1.0465237903659636E-3</v>
      </c>
      <c r="AR279" s="5">
        <f t="shared" si="481"/>
        <v>5.8300654545411796E-3</v>
      </c>
      <c r="AS279" s="5">
        <f t="shared" si="482"/>
        <v>8.7879844359646606E-3</v>
      </c>
      <c r="AT279" s="5">
        <f t="shared" si="483"/>
        <v>6.6233107543073816E-3</v>
      </c>
      <c r="AU279" s="5">
        <f t="shared" si="484"/>
        <v>3.3278958459533187E-3</v>
      </c>
      <c r="AV279" s="5">
        <f t="shared" si="485"/>
        <v>1.2540809844582956E-3</v>
      </c>
      <c r="AW279" s="5">
        <f t="shared" si="486"/>
        <v>2.8594144015550364E-5</v>
      </c>
      <c r="AX279" s="5">
        <f t="shared" si="487"/>
        <v>5.9272827177198528E-4</v>
      </c>
      <c r="AY279" s="5">
        <f t="shared" si="488"/>
        <v>1.0706511017681819E-3</v>
      </c>
      <c r="AZ279" s="5">
        <f t="shared" si="489"/>
        <v>9.6696398358941992E-4</v>
      </c>
      <c r="BA279" s="5">
        <f t="shared" si="490"/>
        <v>5.8221229058027331E-4</v>
      </c>
      <c r="BB279" s="5">
        <f t="shared" si="491"/>
        <v>2.6291399451439513E-4</v>
      </c>
      <c r="BC279" s="5">
        <f t="shared" si="492"/>
        <v>9.49808441077351E-5</v>
      </c>
      <c r="BD279" s="5">
        <f t="shared" si="493"/>
        <v>1.7551510811816349E-3</v>
      </c>
      <c r="BE279" s="5">
        <f t="shared" si="494"/>
        <v>2.6456376012342088E-3</v>
      </c>
      <c r="BF279" s="5">
        <f t="shared" si="495"/>
        <v>1.9939589224284996E-3</v>
      </c>
      <c r="BG279" s="5">
        <f t="shared" si="496"/>
        <v>1.0018686818576237E-3</v>
      </c>
      <c r="BH279" s="5">
        <f t="shared" si="497"/>
        <v>3.7754320477599704E-4</v>
      </c>
      <c r="BI279" s="5">
        <f t="shared" si="498"/>
        <v>1.1381840678619932E-4</v>
      </c>
      <c r="BJ279" s="8">
        <f t="shared" si="499"/>
        <v>0.32281637530624763</v>
      </c>
      <c r="BK279" s="8">
        <f t="shared" si="500"/>
        <v>0.22819202110842082</v>
      </c>
      <c r="BL279" s="8">
        <f t="shared" si="501"/>
        <v>0.41072776466796823</v>
      </c>
      <c r="BM279" s="8">
        <f t="shared" si="502"/>
        <v>0.63974187374178737</v>
      </c>
      <c r="BN279" s="8">
        <f t="shared" si="503"/>
        <v>0.35668928656961796</v>
      </c>
    </row>
    <row r="280" spans="1:66" x14ac:dyDescent="0.25">
      <c r="A280" t="s">
        <v>10</v>
      </c>
      <c r="B280" t="s">
        <v>240</v>
      </c>
      <c r="C280" t="s">
        <v>50</v>
      </c>
      <c r="D280" s="16"/>
      <c r="E280">
        <f>VLOOKUP(A280,home!$A$2:$E$405,3,FALSE)</f>
        <v>1.5425</v>
      </c>
      <c r="F280">
        <f>VLOOKUP(B280,home!$B$2:$E$405,3,FALSE)</f>
        <v>1.1059000000000001</v>
      </c>
      <c r="G280">
        <f>VLOOKUP(C280,away!$B$2:$E$405,4,FALSE)</f>
        <v>0.91520000000000001</v>
      </c>
      <c r="H280">
        <f>VLOOKUP(A280,away!$A$2:$E$405,3,FALSE)</f>
        <v>1.4443999999999999</v>
      </c>
      <c r="I280">
        <f>VLOOKUP(C280,away!$B$2:$E$405,3,FALSE)</f>
        <v>1.0181</v>
      </c>
      <c r="J280">
        <f>VLOOKUP(B280,home!$B$2:$E$405,4,FALSE)</f>
        <v>0.85519999999999996</v>
      </c>
      <c r="K280" s="3">
        <f t="shared" si="448"/>
        <v>1.5611946064000002</v>
      </c>
      <c r="L280" s="3">
        <f t="shared" si="449"/>
        <v>1.2576089209279997</v>
      </c>
      <c r="M280" s="5">
        <f t="shared" si="450"/>
        <v>5.9677302271849975E-2</v>
      </c>
      <c r="N280" s="5">
        <f t="shared" si="451"/>
        <v>9.3167882431314658E-2</v>
      </c>
      <c r="O280" s="5">
        <f t="shared" si="452"/>
        <v>7.5050707713995315E-2</v>
      </c>
      <c r="P280" s="5">
        <f t="shared" si="453"/>
        <v>0.11716876008959239</v>
      </c>
      <c r="Q280" s="5">
        <f t="shared" si="454"/>
        <v>7.2726597770738893E-2</v>
      </c>
      <c r="R280" s="5">
        <f t="shared" si="455"/>
        <v>4.7192219771540179E-2</v>
      </c>
      <c r="S280" s="5">
        <f t="shared" si="456"/>
        <v>5.7511473450971719E-2</v>
      </c>
      <c r="T280" s="5">
        <f t="shared" si="457"/>
        <v>9.1461618145223619E-2</v>
      </c>
      <c r="U280" s="5">
        <f t="shared" si="458"/>
        <v>7.3676238971371974E-2</v>
      </c>
      <c r="V280" s="5">
        <f t="shared" si="459"/>
        <v>1.2546270205936622E-2</v>
      </c>
      <c r="W280" s="5">
        <f t="shared" si="460"/>
        <v>3.7846790727166624E-2</v>
      </c>
      <c r="X280" s="5">
        <f t="shared" si="461"/>
        <v>4.7596461646979844E-2</v>
      </c>
      <c r="Y280" s="5">
        <f t="shared" si="462"/>
        <v>2.9928867385924623E-2</v>
      </c>
      <c r="Z280" s="5">
        <f t="shared" si="463"/>
        <v>1.9783118861027883E-2</v>
      </c>
      <c r="AA280" s="5">
        <f t="shared" si="464"/>
        <v>3.0885298463606849E-2</v>
      </c>
      <c r="AB280" s="5">
        <f t="shared" si="465"/>
        <v>2.4108980689218615E-2</v>
      </c>
      <c r="AC280" s="5">
        <f t="shared" si="466"/>
        <v>1.5395624339322807E-3</v>
      </c>
      <c r="AD280" s="5">
        <f t="shared" si="467"/>
        <v>1.4771551388200523E-2</v>
      </c>
      <c r="AE280" s="5">
        <f t="shared" si="468"/>
        <v>1.857683480174736E-2</v>
      </c>
      <c r="AF280" s="5">
        <f t="shared" si="469"/>
        <v>1.1681196584641604E-2</v>
      </c>
      <c r="AG280" s="5">
        <f t="shared" si="470"/>
        <v>4.89679234398632E-3</v>
      </c>
      <c r="AH280" s="5">
        <f t="shared" si="471"/>
        <v>6.2198566908519054E-3</v>
      </c>
      <c r="AI280" s="5">
        <f t="shared" si="472"/>
        <v>9.7104067183389486E-3</v>
      </c>
      <c r="AJ280" s="5">
        <f t="shared" si="473"/>
        <v>7.5799172973105462E-3</v>
      </c>
      <c r="AK280" s="5">
        <f t="shared" si="474"/>
        <v>3.9445753338397645E-3</v>
      </c>
      <c r="AL280" s="5">
        <f t="shared" si="475"/>
        <v>1.2090936727845371E-4</v>
      </c>
      <c r="AM280" s="5">
        <f t="shared" si="476"/>
        <v>4.6122532710838162E-3</v>
      </c>
      <c r="AN280" s="5">
        <f t="shared" si="477"/>
        <v>5.8004108592943551E-3</v>
      </c>
      <c r="AO280" s="5">
        <f t="shared" si="478"/>
        <v>3.6473242208481128E-3</v>
      </c>
      <c r="AP280" s="5">
        <f t="shared" si="479"/>
        <v>1.5289691592184507E-3</v>
      </c>
      <c r="AQ280" s="5">
        <f t="shared" si="480"/>
        <v>4.8071131361422642E-4</v>
      </c>
      <c r="AR280" s="5">
        <f t="shared" si="481"/>
        <v>1.5644294522618126E-3</v>
      </c>
      <c r="AS280" s="5">
        <f t="shared" si="482"/>
        <v>2.4423788229644486E-3</v>
      </c>
      <c r="AT280" s="5">
        <f t="shared" si="483"/>
        <v>1.9065143225988393E-3</v>
      </c>
      <c r="AU280" s="5">
        <f t="shared" si="484"/>
        <v>9.9214662582188624E-4</v>
      </c>
      <c r="AV280" s="5">
        <f t="shared" si="485"/>
        <v>3.8723349024777208E-4</v>
      </c>
      <c r="AW280" s="5">
        <f t="shared" si="486"/>
        <v>6.594169394727454E-6</v>
      </c>
      <c r="AX280" s="5">
        <f t="shared" si="487"/>
        <v>1.2001041550278016E-3</v>
      </c>
      <c r="AY280" s="5">
        <f t="shared" si="488"/>
        <v>1.5092616914057226E-3</v>
      </c>
      <c r="AZ280" s="5">
        <f t="shared" si="489"/>
        <v>9.4903048356335929E-4</v>
      </c>
      <c r="BA280" s="5">
        <f t="shared" si="490"/>
        <v>3.9783640078729798E-4</v>
      </c>
      <c r="BB280" s="5">
        <f t="shared" si="491"/>
        <v>1.2508065167499819E-4</v>
      </c>
      <c r="BC280" s="5">
        <f t="shared" si="492"/>
        <v>3.1460508676393095E-5</v>
      </c>
      <c r="BD280" s="5">
        <f t="shared" si="493"/>
        <v>3.2790673922116029E-4</v>
      </c>
      <c r="BE280" s="5">
        <f t="shared" si="494"/>
        <v>5.1192623267428685E-4</v>
      </c>
      <c r="BF280" s="5">
        <f t="shared" si="495"/>
        <v>3.9960823666288414E-4</v>
      </c>
      <c r="BG280" s="5">
        <f t="shared" si="496"/>
        <v>2.0795540791703656E-4</v>
      </c>
      <c r="BH280" s="5">
        <f t="shared" si="497"/>
        <v>8.1164715302947364E-5</v>
      </c>
      <c r="BI280" s="5">
        <f t="shared" si="498"/>
        <v>2.5342783152190585E-5</v>
      </c>
      <c r="BJ280" s="8">
        <f t="shared" si="499"/>
        <v>0.44293703594111866</v>
      </c>
      <c r="BK280" s="8">
        <f t="shared" si="500"/>
        <v>0.25007353951096717</v>
      </c>
      <c r="BL280" s="8">
        <f t="shared" si="501"/>
        <v>0.28721480847889935</v>
      </c>
      <c r="BM280" s="8">
        <f t="shared" si="502"/>
        <v>0.53352236522097052</v>
      </c>
      <c r="BN280" s="8">
        <f t="shared" si="503"/>
        <v>0.4649834700490314</v>
      </c>
    </row>
    <row r="281" spans="1:66" x14ac:dyDescent="0.25">
      <c r="A281" t="s">
        <v>10</v>
      </c>
      <c r="B281" t="s">
        <v>242</v>
      </c>
      <c r="C281" t="s">
        <v>12</v>
      </c>
      <c r="D281" s="16"/>
      <c r="E281">
        <f>VLOOKUP(A281,home!$A$2:$E$405,3,FALSE)</f>
        <v>1.5425</v>
      </c>
      <c r="F281">
        <f>VLOOKUP(B281,home!$B$2:$E$405,3,FALSE)</f>
        <v>0.95340000000000003</v>
      </c>
      <c r="G281">
        <f>VLOOKUP(C281,away!$B$2:$E$405,4,FALSE)</f>
        <v>0.87709999999999999</v>
      </c>
      <c r="H281">
        <f>VLOOKUP(A281,away!$A$2:$E$405,3,FALSE)</f>
        <v>1.4443999999999999</v>
      </c>
      <c r="I281">
        <f>VLOOKUP(C281,away!$B$2:$E$405,3,FALSE)</f>
        <v>1.0589</v>
      </c>
      <c r="J281">
        <f>VLOOKUP(B281,home!$B$2:$E$405,4,FALSE)</f>
        <v>1.0589</v>
      </c>
      <c r="K281" s="3">
        <f t="shared" si="448"/>
        <v>1.28988036345</v>
      </c>
      <c r="L281" s="3">
        <f t="shared" si="449"/>
        <v>1.6195612469239997</v>
      </c>
      <c r="M281" s="5">
        <f t="shared" si="450"/>
        <v>5.4506157045936941E-2</v>
      </c>
      <c r="N281" s="5">
        <f t="shared" si="451"/>
        <v>7.0306421660675911E-2</v>
      </c>
      <c r="O281" s="5">
        <f t="shared" si="452"/>
        <v>8.8276059670352985E-2</v>
      </c>
      <c r="P281" s="5">
        <f t="shared" si="453"/>
        <v>0.11386555593152881</v>
      </c>
      <c r="Q281" s="5">
        <f t="shared" si="454"/>
        <v>4.5343436362270811E-2</v>
      </c>
      <c r="R281" s="5">
        <f t="shared" si="455"/>
        <v>7.1484242636627157E-2</v>
      </c>
      <c r="S281" s="5">
        <f t="shared" si="456"/>
        <v>5.9467432352041945E-2</v>
      </c>
      <c r="T281" s="5">
        <f t="shared" si="457"/>
        <v>7.3436472334698355E-2</v>
      </c>
      <c r="U281" s="5">
        <f t="shared" si="458"/>
        <v>9.2206120873080624E-2</v>
      </c>
      <c r="V281" s="5">
        <f t="shared" si="459"/>
        <v>1.3803317748486647E-2</v>
      </c>
      <c r="W281" s="5">
        <f t="shared" si="460"/>
        <v>1.9495869391679268E-2</v>
      </c>
      <c r="X281" s="5">
        <f t="shared" si="461"/>
        <v>3.1574754541855522E-2</v>
      </c>
      <c r="Y281" s="5">
        <f t="shared" si="462"/>
        <v>2.556862441856338E-2</v>
      </c>
      <c r="Z281" s="5">
        <f t="shared" si="463"/>
        <v>3.8591036379997883E-2</v>
      </c>
      <c r="AA281" s="5">
        <f t="shared" si="464"/>
        <v>4.9777820031743844E-2</v>
      </c>
      <c r="AB281" s="5">
        <f t="shared" si="465"/>
        <v>3.2103716297147221E-2</v>
      </c>
      <c r="AC281" s="5">
        <f t="shared" si="466"/>
        <v>1.8022303973456943E-3</v>
      </c>
      <c r="AD281" s="5">
        <f t="shared" si="467"/>
        <v>6.2868347741782508E-3</v>
      </c>
      <c r="AE281" s="5">
        <f t="shared" si="468"/>
        <v>1.018191396607329E-2</v>
      </c>
      <c r="AF281" s="5">
        <f t="shared" si="469"/>
        <v>8.2451166394832739E-3</v>
      </c>
      <c r="AG281" s="5">
        <f t="shared" si="470"/>
        <v>4.4511571285584511E-3</v>
      </c>
      <c r="AH281" s="5">
        <f t="shared" si="471"/>
        <v>1.5625136749919707E-2</v>
      </c>
      <c r="AI281" s="5">
        <f t="shared" si="472"/>
        <v>2.0154557069942382E-2</v>
      </c>
      <c r="AJ281" s="5">
        <f t="shared" si="473"/>
        <v>1.2998483699275526E-2</v>
      </c>
      <c r="AK281" s="5">
        <f t="shared" si="474"/>
        <v>5.5888296261068044E-3</v>
      </c>
      <c r="AL281" s="5">
        <f t="shared" si="475"/>
        <v>1.5059727357958312E-4</v>
      </c>
      <c r="AM281" s="5">
        <f t="shared" si="476"/>
        <v>1.6218529446934257E-3</v>
      </c>
      <c r="AN281" s="5">
        <f t="shared" si="477"/>
        <v>2.6266901774350455E-3</v>
      </c>
      <c r="AO281" s="5">
        <f t="shared" si="478"/>
        <v>2.1270428095248625E-3</v>
      </c>
      <c r="AP281" s="5">
        <f t="shared" si="479"/>
        <v>1.148292034951605E-3</v>
      </c>
      <c r="AQ281" s="5">
        <f t="shared" si="480"/>
        <v>4.6493231998977972E-4</v>
      </c>
      <c r="AR281" s="5">
        <f t="shared" si="481"/>
        <v>5.0611731916115942E-3</v>
      </c>
      <c r="AS281" s="5">
        <f t="shared" si="482"/>
        <v>6.528307915879359E-3</v>
      </c>
      <c r="AT281" s="5">
        <f t="shared" si="483"/>
        <v>4.2103680936239904E-3</v>
      </c>
      <c r="AU281" s="5">
        <f t="shared" si="484"/>
        <v>1.8102903756206652E-3</v>
      </c>
      <c r="AV281" s="5">
        <f t="shared" si="485"/>
        <v>5.8376450191390558E-4</v>
      </c>
      <c r="AW281" s="5">
        <f t="shared" si="486"/>
        <v>8.7389935005466186E-6</v>
      </c>
      <c r="AX281" s="5">
        <f t="shared" si="487"/>
        <v>3.4866604429393503E-4</v>
      </c>
      <c r="AY281" s="5">
        <f t="shared" si="488"/>
        <v>5.6468601345674397E-4</v>
      </c>
      <c r="AZ281" s="5">
        <f t="shared" si="489"/>
        <v>4.5727179203727342E-4</v>
      </c>
      <c r="BA281" s="5">
        <f t="shared" si="490"/>
        <v>2.468598912316862E-4</v>
      </c>
      <c r="BB281" s="5">
        <f t="shared" si="491"/>
        <v>9.9951178314678187E-5</v>
      </c>
      <c r="BC281" s="5">
        <f t="shared" si="492"/>
        <v>3.2375410996568648E-5</v>
      </c>
      <c r="BD281" s="5">
        <f t="shared" si="493"/>
        <v>1.3661466608507994E-3</v>
      </c>
      <c r="BE281" s="5">
        <f t="shared" si="494"/>
        <v>1.7621657514242329E-3</v>
      </c>
      <c r="BF281" s="5">
        <f t="shared" si="495"/>
        <v>1.1364914999531161E-3</v>
      </c>
      <c r="BG281" s="5">
        <f t="shared" si="496"/>
        <v>4.8864602300578697E-4</v>
      </c>
      <c r="BH281" s="5">
        <f t="shared" si="497"/>
        <v>1.5757372743827549E-4</v>
      </c>
      <c r="BI281" s="5">
        <f t="shared" si="498"/>
        <v>4.0650251363650745E-5</v>
      </c>
      <c r="BJ281" s="8">
        <f t="shared" si="499"/>
        <v>0.30462922183496199</v>
      </c>
      <c r="BK281" s="8">
        <f t="shared" si="500"/>
        <v>0.24415997676237636</v>
      </c>
      <c r="BL281" s="8">
        <f t="shared" si="501"/>
        <v>0.4113605446468816</v>
      </c>
      <c r="BM281" s="8">
        <f t="shared" si="502"/>
        <v>0.55440295929686878</v>
      </c>
      <c r="BN281" s="8">
        <f t="shared" si="503"/>
        <v>0.44378187330739266</v>
      </c>
    </row>
    <row r="282" spans="1:66" x14ac:dyDescent="0.25">
      <c r="A282" t="s">
        <v>10</v>
      </c>
      <c r="B282" t="s">
        <v>48</v>
      </c>
      <c r="C282" t="s">
        <v>245</v>
      </c>
      <c r="D282" s="16"/>
      <c r="E282">
        <f>VLOOKUP(A282,home!$A$2:$E$405,3,FALSE)</f>
        <v>1.5425</v>
      </c>
      <c r="F282">
        <f>VLOOKUP(B282,home!$B$2:$E$405,3,FALSE)</f>
        <v>0.87709999999999999</v>
      </c>
      <c r="G282">
        <f>VLOOKUP(C282,away!$B$2:$E$405,4,FALSE)</f>
        <v>0.41949999999999998</v>
      </c>
      <c r="H282">
        <f>VLOOKUP(A282,away!$A$2:$E$405,3,FALSE)</f>
        <v>1.4443999999999999</v>
      </c>
      <c r="I282">
        <f>VLOOKUP(C282,away!$B$2:$E$405,3,FALSE)</f>
        <v>1.5883</v>
      </c>
      <c r="J282">
        <f>VLOOKUP(B282,home!$B$2:$E$405,4,FALSE)</f>
        <v>1.5476000000000001</v>
      </c>
      <c r="K282" s="3">
        <f t="shared" si="448"/>
        <v>0.56755277162499995</v>
      </c>
      <c r="L282" s="3">
        <f t="shared" si="449"/>
        <v>3.5504118687520001</v>
      </c>
      <c r="M282" s="5">
        <f t="shared" si="450"/>
        <v>1.627761154156444E-2</v>
      </c>
      <c r="N282" s="5">
        <f t="shared" si="451"/>
        <v>9.2384035458499859E-3</v>
      </c>
      <c r="O282" s="5">
        <f t="shared" si="452"/>
        <v>5.779222521210492E-2</v>
      </c>
      <c r="P282" s="5">
        <f t="shared" si="453"/>
        <v>3.280013759750635E-2</v>
      </c>
      <c r="Q282" s="5">
        <f t="shared" si="454"/>
        <v>2.6216407689186932E-3</v>
      </c>
      <c r="R282" s="5">
        <f t="shared" si="455"/>
        <v>0.10259310115732298</v>
      </c>
      <c r="S282" s="5">
        <f t="shared" si="456"/>
        <v>1.6523447307797565E-2</v>
      </c>
      <c r="T282" s="5">
        <f t="shared" si="457"/>
        <v>9.3079045015730475E-3</v>
      </c>
      <c r="U282" s="5">
        <f t="shared" si="458"/>
        <v>5.8226998911442653E-2</v>
      </c>
      <c r="V282" s="5">
        <f t="shared" si="459"/>
        <v>3.6995008887377259E-3</v>
      </c>
      <c r="W282" s="5">
        <f t="shared" si="460"/>
        <v>4.9597316153496686E-4</v>
      </c>
      <c r="X282" s="5">
        <f t="shared" si="461"/>
        <v>1.760908999296199E-3</v>
      </c>
      <c r="Y282" s="5">
        <f t="shared" si="462"/>
        <v>3.1259761054467177E-3</v>
      </c>
      <c r="Z282" s="5">
        <f t="shared" si="463"/>
        <v>0.121415921333678</v>
      </c>
      <c r="AA282" s="5">
        <f t="shared" si="464"/>
        <v>6.8909942672331914E-2</v>
      </c>
      <c r="AB282" s="5">
        <f t="shared" si="465"/>
        <v>1.9555014478100916E-2</v>
      </c>
      <c r="AC282" s="5">
        <f t="shared" si="466"/>
        <v>4.6591655155781562E-4</v>
      </c>
      <c r="AD282" s="5">
        <f t="shared" si="467"/>
        <v>7.0372735620196047E-5</v>
      </c>
      <c r="AE282" s="5">
        <f t="shared" si="468"/>
        <v>2.498521957824907E-4</v>
      </c>
      <c r="AF282" s="5">
        <f t="shared" si="469"/>
        <v>4.4353910066995188E-4</v>
      </c>
      <c r="AG282" s="5">
        <f t="shared" si="470"/>
        <v>5.2491549575806159E-4</v>
      </c>
      <c r="AH282" s="5">
        <f t="shared" si="471"/>
        <v>0.10776913203963739</v>
      </c>
      <c r="AI282" s="5">
        <f t="shared" si="472"/>
        <v>6.1164669584716787E-2</v>
      </c>
      <c r="AJ282" s="5">
        <f t="shared" si="473"/>
        <v>1.7357088874166673E-2</v>
      </c>
      <c r="AK282" s="5">
        <f t="shared" si="474"/>
        <v>3.2836879659582487E-3</v>
      </c>
      <c r="AL282" s="5">
        <f t="shared" si="475"/>
        <v>3.7553733140834626E-5</v>
      </c>
      <c r="AM282" s="5">
        <f t="shared" si="476"/>
        <v>7.988048229615128E-6</v>
      </c>
      <c r="AN282" s="5">
        <f t="shared" si="477"/>
        <v>2.836086124258895E-5</v>
      </c>
      <c r="AO282" s="5">
        <f t="shared" si="478"/>
        <v>5.0346369181858223E-5</v>
      </c>
      <c r="AP282" s="5">
        <f t="shared" si="479"/>
        <v>5.9583448897279769E-5</v>
      </c>
      <c r="AQ282" s="5">
        <f t="shared" si="480"/>
        <v>5.2886446036520098E-5</v>
      </c>
      <c r="AR282" s="5">
        <f t="shared" si="481"/>
        <v>7.6524961095726013E-2</v>
      </c>
      <c r="AS282" s="5">
        <f t="shared" si="482"/>
        <v>4.3431953768374595E-2</v>
      </c>
      <c r="AT282" s="5">
        <f t="shared" si="483"/>
        <v>1.2324962869164931E-2</v>
      </c>
      <c r="AU282" s="5">
        <f t="shared" si="484"/>
        <v>2.3316889455232562E-3</v>
      </c>
      <c r="AV282" s="5">
        <f t="shared" si="485"/>
        <v>3.3083913089977435E-4</v>
      </c>
      <c r="AW282" s="5">
        <f t="shared" si="486"/>
        <v>2.1020139826447522E-6</v>
      </c>
      <c r="AX282" s="5">
        <f t="shared" si="487"/>
        <v>7.5560648543203988E-7</v>
      </c>
      <c r="AY282" s="5">
        <f t="shared" si="488"/>
        <v>2.6827142339838995E-6</v>
      </c>
      <c r="AZ282" s="5">
        <f t="shared" si="489"/>
        <v>4.7623702284031855E-6</v>
      </c>
      <c r="BA282" s="5">
        <f t="shared" si="490"/>
        <v>5.6361252607712793E-6</v>
      </c>
      <c r="BB282" s="5">
        <f t="shared" si="491"/>
        <v>5.0026415049038282E-6</v>
      </c>
      <c r="BC282" s="5">
        <f t="shared" si="492"/>
        <v>3.5522875548243839E-6</v>
      </c>
      <c r="BD282" s="5">
        <f t="shared" si="493"/>
        <v>4.5282521688341779E-2</v>
      </c>
      <c r="BE282" s="5">
        <f t="shared" si="494"/>
        <v>2.5700220690387549E-2</v>
      </c>
      <c r="BF282" s="5">
        <f t="shared" si="495"/>
        <v>7.2931157421018116E-3</v>
      </c>
      <c r="BG282" s="5">
        <f t="shared" si="496"/>
        <v>1.3797426844039339E-3</v>
      </c>
      <c r="BH282" s="5">
        <f t="shared" si="497"/>
        <v>1.9576919616569254E-4</v>
      </c>
      <c r="BI282" s="5">
        <f t="shared" si="498"/>
        <v>2.2221869976527429E-5</v>
      </c>
      <c r="BJ282" s="8">
        <f t="shared" si="499"/>
        <v>2.8061043529306488E-2</v>
      </c>
      <c r="BK282" s="8">
        <f t="shared" si="500"/>
        <v>6.9806850334538706E-2</v>
      </c>
      <c r="BL282" s="8">
        <f t="shared" si="501"/>
        <v>0.71146985857684841</v>
      </c>
      <c r="BM282" s="8">
        <f t="shared" si="502"/>
        <v>0.70942997325085289</v>
      </c>
      <c r="BN282" s="8">
        <f t="shared" si="503"/>
        <v>0.22132311982326736</v>
      </c>
    </row>
    <row r="283" spans="1:66" x14ac:dyDescent="0.25">
      <c r="A283" t="s">
        <v>13</v>
      </c>
      <c r="B283" t="s">
        <v>52</v>
      </c>
      <c r="C283" t="s">
        <v>60</v>
      </c>
      <c r="D283" s="16"/>
      <c r="E283">
        <f>VLOOKUP(A283,home!$A$2:$E$405,3,FALSE)</f>
        <v>1.4837</v>
      </c>
      <c r="F283">
        <f>VLOOKUP(B283,home!$B$2:$E$405,3,FALSE)</f>
        <v>0.55510000000000004</v>
      </c>
      <c r="G283">
        <f>VLOOKUP(C283,away!$B$2:$E$405,4,FALSE)</f>
        <v>0.55510000000000004</v>
      </c>
      <c r="H283">
        <f>VLOOKUP(A283,away!$A$2:$E$405,3,FALSE)</f>
        <v>1.2190000000000001</v>
      </c>
      <c r="I283">
        <f>VLOOKUP(C283,away!$B$2:$E$405,3,FALSE)</f>
        <v>1.3512</v>
      </c>
      <c r="J283">
        <f>VLOOKUP(B283,home!$B$2:$E$405,4,FALSE)</f>
        <v>1.0616000000000001</v>
      </c>
      <c r="K283" s="3">
        <f t="shared" si="448"/>
        <v>0.45718139803700009</v>
      </c>
      <c r="L283" s="3">
        <f t="shared" si="449"/>
        <v>1.7485749484800004</v>
      </c>
      <c r="M283" s="5">
        <f t="shared" si="450"/>
        <v>0.11016716923068547</v>
      </c>
      <c r="N283" s="5">
        <f t="shared" si="451"/>
        <v>5.0366380446663556E-2</v>
      </c>
      <c r="O283" s="5">
        <f t="shared" si="452"/>
        <v>0.19263555226173334</v>
      </c>
      <c r="P283" s="5">
        <f t="shared" si="453"/>
        <v>8.8069391094648841E-2</v>
      </c>
      <c r="Q283" s="5">
        <f t="shared" si="454"/>
        <v>1.1513286113334534E-2</v>
      </c>
      <c r="R283" s="5">
        <f t="shared" si="455"/>
        <v>0.16841885043573843</v>
      </c>
      <c r="S283" s="5">
        <f t="shared" si="456"/>
        <v>1.7601018756189094E-2</v>
      </c>
      <c r="T283" s="5">
        <f t="shared" si="457"/>
        <v>2.0131843672459439E-2</v>
      </c>
      <c r="U283" s="5">
        <f t="shared" si="458"/>
        <v>7.6997965497995313E-2</v>
      </c>
      <c r="V283" s="5">
        <f t="shared" si="459"/>
        <v>1.5633927717180821E-3</v>
      </c>
      <c r="W283" s="5">
        <f t="shared" si="460"/>
        <v>1.7545534137647541E-3</v>
      </c>
      <c r="X283" s="5">
        <f t="shared" si="461"/>
        <v>3.067968145079114E-3</v>
      </c>
      <c r="Y283" s="5">
        <f t="shared" si="462"/>
        <v>2.6822861206099976E-3</v>
      </c>
      <c r="Z283" s="5">
        <f t="shared" si="463"/>
        <v>9.8164327574577381E-2</v>
      </c>
      <c r="AA283" s="5">
        <f t="shared" si="464"/>
        <v>4.4878904517907325E-2</v>
      </c>
      <c r="AB283" s="5">
        <f t="shared" si="465"/>
        <v>1.0258900154932955E-2</v>
      </c>
      <c r="AC283" s="5">
        <f t="shared" si="466"/>
        <v>7.8112568839971207E-5</v>
      </c>
      <c r="AD283" s="5">
        <f t="shared" si="467"/>
        <v>2.0053729565889028E-4</v>
      </c>
      <c r="AE283" s="5">
        <f t="shared" si="468"/>
        <v>3.5065449142506269E-4</v>
      </c>
      <c r="AF283" s="5">
        <f t="shared" si="469"/>
        <v>3.0657282963892995E-4</v>
      </c>
      <c r="AG283" s="5">
        <f t="shared" si="470"/>
        <v>1.7868852326375324E-4</v>
      </c>
      <c r="AH283" s="5">
        <f t="shared" si="471"/>
        <v>4.2911921007822651E-2</v>
      </c>
      <c r="AI283" s="5">
        <f t="shared" si="472"/>
        <v>1.9618532038809672E-2</v>
      </c>
      <c r="AJ283" s="5">
        <f t="shared" si="473"/>
        <v>4.4846139524683413E-3</v>
      </c>
      <c r="AK283" s="5">
        <f t="shared" si="474"/>
        <v>6.8342735881523784E-4</v>
      </c>
      <c r="AL283" s="5">
        <f t="shared" si="475"/>
        <v>2.497777304296558E-6</v>
      </c>
      <c r="AM283" s="5">
        <f t="shared" si="476"/>
        <v>1.8336384237578145E-5</v>
      </c>
      <c r="AN283" s="5">
        <f t="shared" si="477"/>
        <v>3.2062542123532696E-5</v>
      </c>
      <c r="AO283" s="5">
        <f t="shared" si="478"/>
        <v>2.803187897089702E-5</v>
      </c>
      <c r="AP283" s="5">
        <f t="shared" si="479"/>
        <v>1.6338613775777953E-5</v>
      </c>
      <c r="AQ283" s="5">
        <f t="shared" si="480"/>
        <v>7.1423226853038919E-6</v>
      </c>
      <c r="AR283" s="5">
        <f t="shared" si="481"/>
        <v>1.5006942013086265E-2</v>
      </c>
      <c r="AS283" s="5">
        <f t="shared" si="482"/>
        <v>6.8608947298029709E-3</v>
      </c>
      <c r="AT283" s="5">
        <f t="shared" si="483"/>
        <v>1.5683367221780041E-3</v>
      </c>
      <c r="AU283" s="5">
        <f t="shared" si="484"/>
        <v>2.3900479174603542E-4</v>
      </c>
      <c r="AV283" s="5">
        <f t="shared" si="485"/>
        <v>2.7317136206998621E-5</v>
      </c>
      <c r="AW283" s="5">
        <f t="shared" si="486"/>
        <v>5.5465638622843713E-8</v>
      </c>
      <c r="AX283" s="5">
        <f t="shared" si="487"/>
        <v>1.3971756301132642E-6</v>
      </c>
      <c r="AY283" s="5">
        <f t="shared" si="488"/>
        <v>2.4430663054428132E-6</v>
      </c>
      <c r="AZ283" s="5">
        <f t="shared" si="489"/>
        <v>2.1359422695864463E-6</v>
      </c>
      <c r="BA283" s="5">
        <f t="shared" si="490"/>
        <v>1.244951714666125E-6</v>
      </c>
      <c r="BB283" s="5">
        <f t="shared" si="491"/>
        <v>5.4422284508310207E-7</v>
      </c>
      <c r="BC283" s="5">
        <f t="shared" si="492"/>
        <v>1.9032288666056488E-7</v>
      </c>
      <c r="BD283" s="5">
        <f t="shared" si="493"/>
        <v>4.3734604762291126E-3</v>
      </c>
      <c r="BE283" s="5">
        <f t="shared" si="494"/>
        <v>1.9994647747819901E-3</v>
      </c>
      <c r="BF283" s="5">
        <f t="shared" si="495"/>
        <v>4.5705905053028281E-4</v>
      </c>
      <c r="BG283" s="5">
        <f t="shared" si="496"/>
        <v>6.9652965235632866E-5</v>
      </c>
      <c r="BH283" s="5">
        <f t="shared" si="497"/>
        <v>7.9610100059622966E-6</v>
      </c>
      <c r="BI283" s="5">
        <f t="shared" si="498"/>
        <v>7.2792513686247824E-7</v>
      </c>
      <c r="BJ283" s="8">
        <f t="shared" si="499"/>
        <v>9.0662638475342658E-2</v>
      </c>
      <c r="BK283" s="8">
        <f t="shared" si="500"/>
        <v>0.21748402526569119</v>
      </c>
      <c r="BL283" s="8">
        <f t="shared" si="501"/>
        <v>0.59149948882116343</v>
      </c>
      <c r="BM283" s="8">
        <f t="shared" si="502"/>
        <v>0.37663746295330364</v>
      </c>
      <c r="BN283" s="8">
        <f t="shared" si="503"/>
        <v>0.62117062958280411</v>
      </c>
    </row>
    <row r="284" spans="1:66" x14ac:dyDescent="0.25">
      <c r="A284" t="s">
        <v>13</v>
      </c>
      <c r="B284" t="s">
        <v>53</v>
      </c>
      <c r="C284" t="s">
        <v>54</v>
      </c>
      <c r="D284" s="16"/>
      <c r="E284">
        <f>VLOOKUP(A284,home!$A$2:$E$405,3,FALSE)</f>
        <v>1.4837</v>
      </c>
      <c r="F284">
        <f>VLOOKUP(B284,home!$B$2:$E$405,3,FALSE)</f>
        <v>0.71360000000000001</v>
      </c>
      <c r="G284">
        <f>VLOOKUP(C284,away!$B$2:$E$405,4,FALSE)</f>
        <v>0.87219999999999998</v>
      </c>
      <c r="H284">
        <f>VLOOKUP(A284,away!$A$2:$E$405,3,FALSE)</f>
        <v>1.2190000000000001</v>
      </c>
      <c r="I284">
        <f>VLOOKUP(C284,away!$B$2:$E$405,3,FALSE)</f>
        <v>0.77210000000000001</v>
      </c>
      <c r="J284">
        <f>VLOOKUP(B284,home!$B$2:$E$405,4,FALSE)</f>
        <v>1.3028999999999999</v>
      </c>
      <c r="K284" s="3">
        <f t="shared" si="448"/>
        <v>0.923457728704</v>
      </c>
      <c r="L284" s="3">
        <f t="shared" si="449"/>
        <v>1.22627632071</v>
      </c>
      <c r="M284" s="5">
        <f t="shared" si="450"/>
        <v>0.11651514092332735</v>
      </c>
      <c r="N284" s="5">
        <f t="shared" si="451"/>
        <v>0.10759680739668234</v>
      </c>
      <c r="O284" s="5">
        <f t="shared" si="452"/>
        <v>0.142879758318465</v>
      </c>
      <c r="P284" s="5">
        <f t="shared" si="453"/>
        <v>0.13194341709454613</v>
      </c>
      <c r="Q284" s="5">
        <f t="shared" si="454"/>
        <v>4.9680551687171004E-2</v>
      </c>
      <c r="R284" s="5">
        <f t="shared" si="455"/>
        <v>8.760503216735066E-2</v>
      </c>
      <c r="S284" s="5">
        <f t="shared" si="456"/>
        <v>3.7353654590782728E-2</v>
      </c>
      <c r="T284" s="5">
        <f t="shared" si="457"/>
        <v>6.0922084133787045E-2</v>
      </c>
      <c r="U284" s="5">
        <f t="shared" si="458"/>
        <v>8.0899544028302489E-2</v>
      </c>
      <c r="V284" s="5">
        <f t="shared" si="459"/>
        <v>4.6999793699873385E-3</v>
      </c>
      <c r="W284" s="5">
        <f t="shared" si="460"/>
        <v>1.5292629807265541E-2</v>
      </c>
      <c r="X284" s="5">
        <f t="shared" si="461"/>
        <v>1.8752989814033665E-2</v>
      </c>
      <c r="Y284" s="5">
        <f t="shared" si="462"/>
        <v>1.1498173675732658E-2</v>
      </c>
      <c r="Z284" s="5">
        <f t="shared" si="463"/>
        <v>3.5809325507286646E-2</v>
      </c>
      <c r="AA284" s="5">
        <f t="shared" si="464"/>
        <v>3.3068398399381131E-2</v>
      </c>
      <c r="AB284" s="5">
        <f t="shared" si="465"/>
        <v>1.5268634038885743E-2</v>
      </c>
      <c r="AC284" s="5">
        <f t="shared" si="466"/>
        <v>3.3264525399647312E-4</v>
      </c>
      <c r="AD284" s="5">
        <f t="shared" si="467"/>
        <v>3.530524296932131E-3</v>
      </c>
      <c r="AE284" s="5">
        <f t="shared" si="468"/>
        <v>4.3293983450191928E-3</v>
      </c>
      <c r="AF284" s="5">
        <f t="shared" si="469"/>
        <v>2.6545193367090501E-3</v>
      </c>
      <c r="AG284" s="5">
        <f t="shared" si="470"/>
        <v>1.0850580684910408E-3</v>
      </c>
      <c r="AH284" s="5">
        <f t="shared" si="471"/>
        <v>1.0978031982545553E-2</v>
      </c>
      <c r="AI284" s="5">
        <f t="shared" si="472"/>
        <v>1.0137748480241385E-2</v>
      </c>
      <c r="AJ284" s="5">
        <f t="shared" si="473"/>
        <v>4.6808910928680678E-3</v>
      </c>
      <c r="AK284" s="5">
        <f t="shared" si="474"/>
        <v>1.4408683523102438E-3</v>
      </c>
      <c r="AL284" s="5">
        <f t="shared" si="475"/>
        <v>1.5067690308664673E-5</v>
      </c>
      <c r="AM284" s="5">
        <f t="shared" si="476"/>
        <v>6.5205798967584653E-4</v>
      </c>
      <c r="AN284" s="5">
        <f t="shared" si="477"/>
        <v>7.9960327246925633E-4</v>
      </c>
      <c r="AO284" s="5">
        <f t="shared" si="478"/>
        <v>4.9026727949563775E-4</v>
      </c>
      <c r="AP284" s="5">
        <f t="shared" si="479"/>
        <v>2.0040105188813721E-4</v>
      </c>
      <c r="AQ284" s="5">
        <f t="shared" si="480"/>
        <v>6.1436766143949659E-5</v>
      </c>
      <c r="AR284" s="5">
        <f t="shared" si="481"/>
        <v>2.6924201336385365E-3</v>
      </c>
      <c r="AS284" s="5">
        <f t="shared" si="482"/>
        <v>2.4863361813267626E-3</v>
      </c>
      <c r="AT284" s="5">
        <f t="shared" si="483"/>
        <v>1.1480131814012944E-3</v>
      </c>
      <c r="AU284" s="5">
        <f t="shared" si="484"/>
        <v>3.5338054833969758E-4</v>
      </c>
      <c r="AV284" s="5">
        <f t="shared" si="485"/>
        <v>8.1582999634487782E-5</v>
      </c>
      <c r="AW284" s="5">
        <f t="shared" si="486"/>
        <v>4.7396857402512931E-7</v>
      </c>
      <c r="AX284" s="5">
        <f t="shared" si="487"/>
        <v>1.0035799835489223E-4</v>
      </c>
      <c r="AY284" s="5">
        <f t="shared" si="488"/>
        <v>1.2306663697645749E-4</v>
      </c>
      <c r="AZ284" s="5">
        <f t="shared" si="489"/>
        <v>7.5456851396821782E-5</v>
      </c>
      <c r="BA284" s="5">
        <f t="shared" si="490"/>
        <v>3.0843650034418602E-5</v>
      </c>
      <c r="BB284" s="5">
        <f t="shared" si="491"/>
        <v>9.4557094203684244E-6</v>
      </c>
      <c r="BC284" s="5">
        <f t="shared" si="492"/>
        <v>2.3190625115424581E-6</v>
      </c>
      <c r="BD284" s="5">
        <f t="shared" si="493"/>
        <v>5.5027517588063148E-4</v>
      </c>
      <c r="BE284" s="5">
        <f t="shared" si="494"/>
        <v>5.0815586408092209E-4</v>
      </c>
      <c r="BF284" s="5">
        <f t="shared" si="495"/>
        <v>2.3463023003589338E-4</v>
      </c>
      <c r="BG284" s="5">
        <f t="shared" si="496"/>
        <v>7.2223699771414401E-5</v>
      </c>
      <c r="BH284" s="5">
        <f t="shared" si="497"/>
        <v>1.6673883437377483E-5</v>
      </c>
      <c r="BI284" s="5">
        <f t="shared" si="498"/>
        <v>3.0795253055511717E-6</v>
      </c>
      <c r="BJ284" s="8">
        <f t="shared" si="499"/>
        <v>0.27788800283019094</v>
      </c>
      <c r="BK284" s="8">
        <f t="shared" si="500"/>
        <v>0.29098297155992514</v>
      </c>
      <c r="BL284" s="8">
        <f t="shared" si="501"/>
        <v>0.39510567828320287</v>
      </c>
      <c r="BM284" s="8">
        <f t="shared" si="502"/>
        <v>0.36344267792466062</v>
      </c>
      <c r="BN284" s="8">
        <f t="shared" si="503"/>
        <v>0.63622070758754257</v>
      </c>
    </row>
    <row r="285" spans="1:66" x14ac:dyDescent="0.25">
      <c r="A285" t="s">
        <v>16</v>
      </c>
      <c r="B285" t="s">
        <v>253</v>
      </c>
      <c r="C285" t="s">
        <v>495</v>
      </c>
      <c r="D285" s="16"/>
      <c r="E285">
        <f>VLOOKUP(A285,home!$A$2:$E$405,3,FALSE)</f>
        <v>1.6373</v>
      </c>
      <c r="F285">
        <f>VLOOKUP(B285,home!$B$2:$E$405,3,FALSE)</f>
        <v>1.0419</v>
      </c>
      <c r="G285" t="e">
        <f>VLOOKUP(C285,away!$B$2:$E$405,4,FALSE)</f>
        <v>#N/A</v>
      </c>
      <c r="H285">
        <f>VLOOKUP(A285,away!$A$2:$E$405,3,FALSE)</f>
        <v>1.3301000000000001</v>
      </c>
      <c r="I285" t="e">
        <f>VLOOKUP(C285,away!$B$2:$E$405,3,FALSE)</f>
        <v>#N/A</v>
      </c>
      <c r="J285">
        <f>VLOOKUP(B285,home!$B$2:$E$405,4,FALSE)</f>
        <v>1.0172000000000001</v>
      </c>
      <c r="K285" s="3" t="e">
        <f t="shared" si="448"/>
        <v>#N/A</v>
      </c>
      <c r="L285" s="3" t="e">
        <f t="shared" si="449"/>
        <v>#N/A</v>
      </c>
      <c r="M285" s="5" t="e">
        <f t="shared" si="450"/>
        <v>#N/A</v>
      </c>
      <c r="N285" s="5" t="e">
        <f t="shared" si="451"/>
        <v>#N/A</v>
      </c>
      <c r="O285" s="5" t="e">
        <f t="shared" si="452"/>
        <v>#N/A</v>
      </c>
      <c r="P285" s="5" t="e">
        <f t="shared" si="453"/>
        <v>#N/A</v>
      </c>
      <c r="Q285" s="5" t="e">
        <f t="shared" si="454"/>
        <v>#N/A</v>
      </c>
      <c r="R285" s="5" t="e">
        <f t="shared" si="455"/>
        <v>#N/A</v>
      </c>
      <c r="S285" s="5" t="e">
        <f t="shared" si="456"/>
        <v>#N/A</v>
      </c>
      <c r="T285" s="5" t="e">
        <f t="shared" si="457"/>
        <v>#N/A</v>
      </c>
      <c r="U285" s="5" t="e">
        <f t="shared" si="458"/>
        <v>#N/A</v>
      </c>
      <c r="V285" s="5" t="e">
        <f t="shared" si="459"/>
        <v>#N/A</v>
      </c>
      <c r="W285" s="5" t="e">
        <f t="shared" si="460"/>
        <v>#N/A</v>
      </c>
      <c r="X285" s="5" t="e">
        <f t="shared" si="461"/>
        <v>#N/A</v>
      </c>
      <c r="Y285" s="5" t="e">
        <f t="shared" si="462"/>
        <v>#N/A</v>
      </c>
      <c r="Z285" s="5" t="e">
        <f t="shared" si="463"/>
        <v>#N/A</v>
      </c>
      <c r="AA285" s="5" t="e">
        <f t="shared" si="464"/>
        <v>#N/A</v>
      </c>
      <c r="AB285" s="5" t="e">
        <f t="shared" si="465"/>
        <v>#N/A</v>
      </c>
      <c r="AC285" s="5" t="e">
        <f t="shared" si="466"/>
        <v>#N/A</v>
      </c>
      <c r="AD285" s="5" t="e">
        <f t="shared" si="467"/>
        <v>#N/A</v>
      </c>
      <c r="AE285" s="5" t="e">
        <f t="shared" si="468"/>
        <v>#N/A</v>
      </c>
      <c r="AF285" s="5" t="e">
        <f t="shared" si="469"/>
        <v>#N/A</v>
      </c>
      <c r="AG285" s="5" t="e">
        <f t="shared" si="470"/>
        <v>#N/A</v>
      </c>
      <c r="AH285" s="5" t="e">
        <f t="shared" si="471"/>
        <v>#N/A</v>
      </c>
      <c r="AI285" s="5" t="e">
        <f t="shared" si="472"/>
        <v>#N/A</v>
      </c>
      <c r="AJ285" s="5" t="e">
        <f t="shared" si="473"/>
        <v>#N/A</v>
      </c>
      <c r="AK285" s="5" t="e">
        <f t="shared" si="474"/>
        <v>#N/A</v>
      </c>
      <c r="AL285" s="5" t="e">
        <f t="shared" si="475"/>
        <v>#N/A</v>
      </c>
      <c r="AM285" s="5" t="e">
        <f t="shared" si="476"/>
        <v>#N/A</v>
      </c>
      <c r="AN285" s="5" t="e">
        <f t="shared" si="477"/>
        <v>#N/A</v>
      </c>
      <c r="AO285" s="5" t="e">
        <f t="shared" si="478"/>
        <v>#N/A</v>
      </c>
      <c r="AP285" s="5" t="e">
        <f t="shared" si="479"/>
        <v>#N/A</v>
      </c>
      <c r="AQ285" s="5" t="e">
        <f t="shared" si="480"/>
        <v>#N/A</v>
      </c>
      <c r="AR285" s="5" t="e">
        <f t="shared" si="481"/>
        <v>#N/A</v>
      </c>
      <c r="AS285" s="5" t="e">
        <f t="shared" si="482"/>
        <v>#N/A</v>
      </c>
      <c r="AT285" s="5" t="e">
        <f t="shared" si="483"/>
        <v>#N/A</v>
      </c>
      <c r="AU285" s="5" t="e">
        <f t="shared" si="484"/>
        <v>#N/A</v>
      </c>
      <c r="AV285" s="5" t="e">
        <f t="shared" si="485"/>
        <v>#N/A</v>
      </c>
      <c r="AW285" s="5" t="e">
        <f t="shared" si="486"/>
        <v>#N/A</v>
      </c>
      <c r="AX285" s="5" t="e">
        <f t="shared" si="487"/>
        <v>#N/A</v>
      </c>
      <c r="AY285" s="5" t="e">
        <f t="shared" si="488"/>
        <v>#N/A</v>
      </c>
      <c r="AZ285" s="5" t="e">
        <f t="shared" si="489"/>
        <v>#N/A</v>
      </c>
      <c r="BA285" s="5" t="e">
        <f t="shared" si="490"/>
        <v>#N/A</v>
      </c>
      <c r="BB285" s="5" t="e">
        <f t="shared" si="491"/>
        <v>#N/A</v>
      </c>
      <c r="BC285" s="5" t="e">
        <f t="shared" si="492"/>
        <v>#N/A</v>
      </c>
      <c r="BD285" s="5" t="e">
        <f t="shared" si="493"/>
        <v>#N/A</v>
      </c>
      <c r="BE285" s="5" t="e">
        <f t="shared" si="494"/>
        <v>#N/A</v>
      </c>
      <c r="BF285" s="5" t="e">
        <f t="shared" si="495"/>
        <v>#N/A</v>
      </c>
      <c r="BG285" s="5" t="e">
        <f t="shared" si="496"/>
        <v>#N/A</v>
      </c>
      <c r="BH285" s="5" t="e">
        <f t="shared" si="497"/>
        <v>#N/A</v>
      </c>
      <c r="BI285" s="5" t="e">
        <f t="shared" si="498"/>
        <v>#N/A</v>
      </c>
      <c r="BJ285" s="8" t="e">
        <f t="shared" si="499"/>
        <v>#N/A</v>
      </c>
      <c r="BK285" s="8" t="e">
        <f t="shared" si="500"/>
        <v>#N/A</v>
      </c>
      <c r="BL285" s="8" t="e">
        <f t="shared" si="501"/>
        <v>#N/A</v>
      </c>
      <c r="BM285" s="8" t="e">
        <f t="shared" si="502"/>
        <v>#N/A</v>
      </c>
      <c r="BN285" s="8" t="e">
        <f t="shared" si="503"/>
        <v>#N/A</v>
      </c>
    </row>
    <row r="286" spans="1:66" x14ac:dyDescent="0.25">
      <c r="A286" t="s">
        <v>16</v>
      </c>
      <c r="B286" t="s">
        <v>252</v>
      </c>
      <c r="C286" t="s">
        <v>496</v>
      </c>
      <c r="D286" s="16"/>
      <c r="E286">
        <f>VLOOKUP(A286,home!$A$2:$E$405,3,FALSE)</f>
        <v>1.6373</v>
      </c>
      <c r="F286">
        <f>VLOOKUP(B286,home!$B$2:$E$405,3,FALSE)</f>
        <v>1.006</v>
      </c>
      <c r="G286" t="e">
        <f>VLOOKUP(C286,away!$B$2:$E$405,4,FALSE)</f>
        <v>#N/A</v>
      </c>
      <c r="H286">
        <f>VLOOKUP(A286,away!$A$2:$E$405,3,FALSE)</f>
        <v>1.3301000000000001</v>
      </c>
      <c r="I286" t="e">
        <f>VLOOKUP(C286,away!$B$2:$E$405,3,FALSE)</f>
        <v>#N/A</v>
      </c>
      <c r="J286">
        <f>VLOOKUP(B286,home!$B$2:$E$405,4,FALSE)</f>
        <v>0.70760000000000001</v>
      </c>
      <c r="K286" s="3" t="e">
        <f t="shared" si="448"/>
        <v>#N/A</v>
      </c>
      <c r="L286" s="3" t="e">
        <f t="shared" si="449"/>
        <v>#N/A</v>
      </c>
      <c r="M286" s="5" t="e">
        <f t="shared" si="450"/>
        <v>#N/A</v>
      </c>
      <c r="N286" s="5" t="e">
        <f t="shared" si="451"/>
        <v>#N/A</v>
      </c>
      <c r="O286" s="5" t="e">
        <f t="shared" si="452"/>
        <v>#N/A</v>
      </c>
      <c r="P286" s="5" t="e">
        <f t="shared" si="453"/>
        <v>#N/A</v>
      </c>
      <c r="Q286" s="5" t="e">
        <f t="shared" si="454"/>
        <v>#N/A</v>
      </c>
      <c r="R286" s="5" t="e">
        <f t="shared" si="455"/>
        <v>#N/A</v>
      </c>
      <c r="S286" s="5" t="e">
        <f t="shared" si="456"/>
        <v>#N/A</v>
      </c>
      <c r="T286" s="5" t="e">
        <f t="shared" si="457"/>
        <v>#N/A</v>
      </c>
      <c r="U286" s="5" t="e">
        <f t="shared" si="458"/>
        <v>#N/A</v>
      </c>
      <c r="V286" s="5" t="e">
        <f t="shared" si="459"/>
        <v>#N/A</v>
      </c>
      <c r="W286" s="5" t="e">
        <f t="shared" si="460"/>
        <v>#N/A</v>
      </c>
      <c r="X286" s="5" t="e">
        <f t="shared" si="461"/>
        <v>#N/A</v>
      </c>
      <c r="Y286" s="5" t="e">
        <f t="shared" si="462"/>
        <v>#N/A</v>
      </c>
      <c r="Z286" s="5" t="e">
        <f t="shared" si="463"/>
        <v>#N/A</v>
      </c>
      <c r="AA286" s="5" t="e">
        <f t="shared" si="464"/>
        <v>#N/A</v>
      </c>
      <c r="AB286" s="5" t="e">
        <f t="shared" si="465"/>
        <v>#N/A</v>
      </c>
      <c r="AC286" s="5" t="e">
        <f t="shared" si="466"/>
        <v>#N/A</v>
      </c>
      <c r="AD286" s="5" t="e">
        <f t="shared" si="467"/>
        <v>#N/A</v>
      </c>
      <c r="AE286" s="5" t="e">
        <f t="shared" si="468"/>
        <v>#N/A</v>
      </c>
      <c r="AF286" s="5" t="e">
        <f t="shared" si="469"/>
        <v>#N/A</v>
      </c>
      <c r="AG286" s="5" t="e">
        <f t="shared" si="470"/>
        <v>#N/A</v>
      </c>
      <c r="AH286" s="5" t="e">
        <f t="shared" si="471"/>
        <v>#N/A</v>
      </c>
      <c r="AI286" s="5" t="e">
        <f t="shared" si="472"/>
        <v>#N/A</v>
      </c>
      <c r="AJ286" s="5" t="e">
        <f t="shared" si="473"/>
        <v>#N/A</v>
      </c>
      <c r="AK286" s="5" t="e">
        <f t="shared" si="474"/>
        <v>#N/A</v>
      </c>
      <c r="AL286" s="5" t="e">
        <f t="shared" si="475"/>
        <v>#N/A</v>
      </c>
      <c r="AM286" s="5" t="e">
        <f t="shared" si="476"/>
        <v>#N/A</v>
      </c>
      <c r="AN286" s="5" t="e">
        <f t="shared" si="477"/>
        <v>#N/A</v>
      </c>
      <c r="AO286" s="5" t="e">
        <f t="shared" si="478"/>
        <v>#N/A</v>
      </c>
      <c r="AP286" s="5" t="e">
        <f t="shared" si="479"/>
        <v>#N/A</v>
      </c>
      <c r="AQ286" s="5" t="e">
        <f t="shared" si="480"/>
        <v>#N/A</v>
      </c>
      <c r="AR286" s="5" t="e">
        <f t="shared" si="481"/>
        <v>#N/A</v>
      </c>
      <c r="AS286" s="5" t="e">
        <f t="shared" si="482"/>
        <v>#N/A</v>
      </c>
      <c r="AT286" s="5" t="e">
        <f t="shared" si="483"/>
        <v>#N/A</v>
      </c>
      <c r="AU286" s="5" t="e">
        <f t="shared" si="484"/>
        <v>#N/A</v>
      </c>
      <c r="AV286" s="5" t="e">
        <f t="shared" si="485"/>
        <v>#N/A</v>
      </c>
      <c r="AW286" s="5" t="e">
        <f t="shared" si="486"/>
        <v>#N/A</v>
      </c>
      <c r="AX286" s="5" t="e">
        <f t="shared" si="487"/>
        <v>#N/A</v>
      </c>
      <c r="AY286" s="5" t="e">
        <f t="shared" si="488"/>
        <v>#N/A</v>
      </c>
      <c r="AZ286" s="5" t="e">
        <f t="shared" si="489"/>
        <v>#N/A</v>
      </c>
      <c r="BA286" s="5" t="e">
        <f t="shared" si="490"/>
        <v>#N/A</v>
      </c>
      <c r="BB286" s="5" t="e">
        <f t="shared" si="491"/>
        <v>#N/A</v>
      </c>
      <c r="BC286" s="5" t="e">
        <f t="shared" si="492"/>
        <v>#N/A</v>
      </c>
      <c r="BD286" s="5" t="e">
        <f t="shared" si="493"/>
        <v>#N/A</v>
      </c>
      <c r="BE286" s="5" t="e">
        <f t="shared" si="494"/>
        <v>#N/A</v>
      </c>
      <c r="BF286" s="5" t="e">
        <f t="shared" si="495"/>
        <v>#N/A</v>
      </c>
      <c r="BG286" s="5" t="e">
        <f t="shared" si="496"/>
        <v>#N/A</v>
      </c>
      <c r="BH286" s="5" t="e">
        <f t="shared" si="497"/>
        <v>#N/A</v>
      </c>
      <c r="BI286" s="5" t="e">
        <f t="shared" si="498"/>
        <v>#N/A</v>
      </c>
      <c r="BJ286" s="8" t="e">
        <f t="shared" si="499"/>
        <v>#N/A</v>
      </c>
      <c r="BK286" s="8" t="e">
        <f t="shared" si="500"/>
        <v>#N/A</v>
      </c>
      <c r="BL286" s="8" t="e">
        <f t="shared" si="501"/>
        <v>#N/A</v>
      </c>
      <c r="BM286" s="8" t="e">
        <f t="shared" si="502"/>
        <v>#N/A</v>
      </c>
      <c r="BN286" s="8" t="e">
        <f t="shared" si="503"/>
        <v>#N/A</v>
      </c>
    </row>
    <row r="287" spans="1:66" x14ac:dyDescent="0.25">
      <c r="A287" t="s">
        <v>16</v>
      </c>
      <c r="B287" t="s">
        <v>57</v>
      </c>
      <c r="C287" t="s">
        <v>18</v>
      </c>
      <c r="D287" s="16"/>
      <c r="E287">
        <f>VLOOKUP(A287,home!$A$2:$E$405,3,FALSE)</f>
        <v>1.6373</v>
      </c>
      <c r="F287">
        <f>VLOOKUP(B287,home!$B$2:$E$405,3,FALSE)</f>
        <v>0.55510000000000004</v>
      </c>
      <c r="G287">
        <f>VLOOKUP(C287,away!$B$2:$E$405,4,FALSE)</f>
        <v>0.68259999999999998</v>
      </c>
      <c r="H287">
        <f>VLOOKUP(A287,away!$A$2:$E$405,3,FALSE)</f>
        <v>1.3301000000000001</v>
      </c>
      <c r="I287">
        <f>VLOOKUP(C287,away!$B$2:$E$405,3,FALSE)</f>
        <v>0.92869999999999997</v>
      </c>
      <c r="J287">
        <f>VLOOKUP(B287,home!$B$2:$E$405,4,FALSE)</f>
        <v>1.1580999999999999</v>
      </c>
      <c r="K287" s="3">
        <f t="shared" si="448"/>
        <v>0.62039140599800002</v>
      </c>
      <c r="L287" s="3">
        <f t="shared" si="449"/>
        <v>1.430559087847</v>
      </c>
      <c r="M287" s="5">
        <f t="shared" si="450"/>
        <v>0.1286125999879246</v>
      </c>
      <c r="N287" s="5">
        <f t="shared" si="451"/>
        <v>7.9790151735566903E-2</v>
      </c>
      <c r="O287" s="5">
        <f t="shared" si="452"/>
        <v>0.18398792372435649</v>
      </c>
      <c r="P287" s="5">
        <f t="shared" si="453"/>
        <v>0.11414452668600632</v>
      </c>
      <c r="Q287" s="5">
        <f t="shared" si="454"/>
        <v>2.4750562210011054E-2</v>
      </c>
      <c r="R287" s="5">
        <f t="shared" si="455"/>
        <v>0.13160279816898945</v>
      </c>
      <c r="S287" s="5">
        <f t="shared" si="456"/>
        <v>2.5326004165990922E-2</v>
      </c>
      <c r="T287" s="5">
        <f t="shared" si="457"/>
        <v>3.5407141698853839E-2</v>
      </c>
      <c r="U287" s="5">
        <f t="shared" si="458"/>
        <v>8.1645244989330401E-2</v>
      </c>
      <c r="V287" s="5">
        <f t="shared" si="459"/>
        <v>2.4974438815535765E-3</v>
      </c>
      <c r="W287" s="5">
        <f t="shared" si="460"/>
        <v>5.118345362903242E-3</v>
      </c>
      <c r="X287" s="5">
        <f t="shared" si="461"/>
        <v>7.3220954736407835E-3</v>
      </c>
      <c r="Y287" s="5">
        <f t="shared" si="462"/>
        <v>5.237345110950105E-3</v>
      </c>
      <c r="Z287" s="5">
        <f t="shared" si="463"/>
        <v>6.2755192968914145E-2</v>
      </c>
      <c r="AA287" s="5">
        <f t="shared" si="464"/>
        <v>3.8932782399660457E-2</v>
      </c>
      <c r="AB287" s="5">
        <f t="shared" si="465"/>
        <v>1.2076781806169768E-2</v>
      </c>
      <c r="AC287" s="5">
        <f t="shared" si="466"/>
        <v>1.3853111486139406E-4</v>
      </c>
      <c r="AD287" s="5">
        <f t="shared" si="467"/>
        <v>7.9384436901872143E-4</v>
      </c>
      <c r="AE287" s="5">
        <f t="shared" si="468"/>
        <v>1.1356412764358993E-3</v>
      </c>
      <c r="AF287" s="5">
        <f t="shared" si="469"/>
        <v>8.123009742697717E-4</v>
      </c>
      <c r="AG287" s="5">
        <f t="shared" si="470"/>
        <v>3.8734818026953149E-4</v>
      </c>
      <c r="AH287" s="5">
        <f t="shared" si="471"/>
        <v>2.2443752902818075E-2</v>
      </c>
      <c r="AI287" s="5">
        <f t="shared" si="472"/>
        <v>1.3923911419250999E-2</v>
      </c>
      <c r="AJ287" s="5">
        <f t="shared" si="473"/>
        <v>4.3191374911903668E-3</v>
      </c>
      <c r="AK287" s="5">
        <f t="shared" si="474"/>
        <v>8.9318526028608881E-4</v>
      </c>
      <c r="AL287" s="5">
        <f t="shared" si="475"/>
        <v>4.917890949603146E-6</v>
      </c>
      <c r="AM287" s="5">
        <f t="shared" si="476"/>
        <v>9.8498844847824001E-5</v>
      </c>
      <c r="AN287" s="5">
        <f t="shared" si="477"/>
        <v>1.4090841763948625E-4</v>
      </c>
      <c r="AO287" s="5">
        <f t="shared" si="478"/>
        <v>1.0078890870415383E-4</v>
      </c>
      <c r="AP287" s="5">
        <f t="shared" si="479"/>
        <v>4.8061496433636298E-5</v>
      </c>
      <c r="AQ287" s="5">
        <f t="shared" si="480"/>
        <v>1.7188702624666147E-5</v>
      </c>
      <c r="AR287" s="5">
        <f t="shared" si="481"/>
        <v>6.4214229361037739E-3</v>
      </c>
      <c r="AS287" s="5">
        <f t="shared" si="482"/>
        <v>3.9837956038372259E-3</v>
      </c>
      <c r="AT287" s="5">
        <f t="shared" si="483"/>
        <v>1.2357562779366138E-3</v>
      </c>
      <c r="AU287" s="5">
        <f t="shared" si="484"/>
        <v>2.555508582466504E-4</v>
      </c>
      <c r="AV287" s="5">
        <f t="shared" si="485"/>
        <v>3.9635389062908757E-5</v>
      </c>
      <c r="AW287" s="5">
        <f t="shared" si="486"/>
        <v>1.2124056939395914E-7</v>
      </c>
      <c r="AX287" s="5">
        <f t="shared" si="487"/>
        <v>1.0184639474053391E-5</v>
      </c>
      <c r="AY287" s="5">
        <f t="shared" si="488"/>
        <v>1.4569728556052368E-5</v>
      </c>
      <c r="AZ287" s="5">
        <f t="shared" si="489"/>
        <v>1.0421428796662335E-5</v>
      </c>
      <c r="BA287" s="5">
        <f t="shared" si="490"/>
        <v>4.9694898911385774E-6</v>
      </c>
      <c r="BB287" s="5">
        <f t="shared" si="491"/>
        <v>1.7772872314330226E-6</v>
      </c>
      <c r="BC287" s="5">
        <f t="shared" si="492"/>
        <v>5.0850288012818875E-7</v>
      </c>
      <c r="BD287" s="5">
        <f t="shared" si="493"/>
        <v>1.5310374896920715E-3</v>
      </c>
      <c r="BE287" s="5">
        <f t="shared" si="494"/>
        <v>9.4984250086571273E-4</v>
      </c>
      <c r="BF287" s="5">
        <f t="shared" si="495"/>
        <v>2.9463706229436801E-4</v>
      </c>
      <c r="BG287" s="5">
        <f t="shared" si="496"/>
        <v>6.0930100445307766E-5</v>
      </c>
      <c r="BH287" s="5">
        <f t="shared" si="497"/>
        <v>9.4501276707159632E-6</v>
      </c>
      <c r="BI287" s="5">
        <f t="shared" si="498"/>
        <v>1.1725555984992167E-6</v>
      </c>
      <c r="BJ287" s="8">
        <f t="shared" si="499"/>
        <v>0.16120265383899909</v>
      </c>
      <c r="BK287" s="8">
        <f t="shared" si="500"/>
        <v>0.27073859345584245</v>
      </c>
      <c r="BL287" s="8">
        <f t="shared" si="501"/>
        <v>0.50460874906380593</v>
      </c>
      <c r="BM287" s="8">
        <f t="shared" si="502"/>
        <v>0.33640217832672026</v>
      </c>
      <c r="BN287" s="8">
        <f t="shared" si="503"/>
        <v>0.66288856251285477</v>
      </c>
    </row>
    <row r="288" spans="1:66" x14ac:dyDescent="0.25">
      <c r="A288" t="s">
        <v>69</v>
      </c>
      <c r="B288" t="s">
        <v>325</v>
      </c>
      <c r="C288" t="s">
        <v>74</v>
      </c>
      <c r="D288" s="16"/>
      <c r="E288">
        <f>VLOOKUP(A288,home!$A$2:$E$405,3,FALSE)</f>
        <v>1.3526</v>
      </c>
      <c r="F288">
        <f>VLOOKUP(B288,home!$B$2:$E$405,3,FALSE)</f>
        <v>1.0117</v>
      </c>
      <c r="G288">
        <f>VLOOKUP(C288,away!$B$2:$E$405,4,FALSE)</f>
        <v>0.9728</v>
      </c>
      <c r="H288">
        <f>VLOOKUP(A288,away!$A$2:$E$405,3,FALSE)</f>
        <v>1.3421000000000001</v>
      </c>
      <c r="I288">
        <f>VLOOKUP(C288,away!$B$2:$E$405,3,FALSE)</f>
        <v>1.1765000000000001</v>
      </c>
      <c r="J288">
        <f>VLOOKUP(B288,home!$B$2:$E$405,4,FALSE)</f>
        <v>1.2941</v>
      </c>
      <c r="K288" s="3">
        <f t="shared" si="448"/>
        <v>1.3312042485760001</v>
      </c>
      <c r="L288" s="3">
        <f t="shared" si="449"/>
        <v>2.0433588591650005</v>
      </c>
      <c r="M288" s="5">
        <f t="shared" si="450"/>
        <v>3.4233071208838596E-2</v>
      </c>
      <c r="N288" s="5">
        <f t="shared" si="451"/>
        <v>4.557120983501068E-2</v>
      </c>
      <c r="O288" s="5">
        <f t="shared" si="452"/>
        <v>6.9950449331006651E-2</v>
      </c>
      <c r="P288" s="5">
        <f t="shared" si="453"/>
        <v>9.3118335339236274E-2</v>
      </c>
      <c r="Q288" s="5">
        <f t="shared" si="454"/>
        <v>3.0332294072557317E-2</v>
      </c>
      <c r="R288" s="5">
        <f t="shared" si="455"/>
        <v>7.146693517154247E-2</v>
      </c>
      <c r="S288" s="5">
        <f t="shared" si="456"/>
        <v>6.3323447693700519E-2</v>
      </c>
      <c r="T288" s="5">
        <f t="shared" si="457"/>
        <v>6.1979761811958023E-2</v>
      </c>
      <c r="U288" s="5">
        <f t="shared" si="458"/>
        <v>9.5137087733062911E-2</v>
      </c>
      <c r="V288" s="5">
        <f t="shared" si="459"/>
        <v>1.9138653643517821E-2</v>
      </c>
      <c r="W288" s="5">
        <f t="shared" si="460"/>
        <v>1.3459492912814976E-2</v>
      </c>
      <c r="X288" s="5">
        <f t="shared" si="461"/>
        <v>2.7502574083269019E-2</v>
      </c>
      <c r="Y288" s="5">
        <f t="shared" si="462"/>
        <v>2.809881420144475E-2</v>
      </c>
      <c r="Z288" s="5">
        <f t="shared" si="463"/>
        <v>4.8677531706714024E-2</v>
      </c>
      <c r="AA288" s="5">
        <f t="shared" si="464"/>
        <v>6.4799737018170669E-2</v>
      </c>
      <c r="AB288" s="5">
        <f t="shared" si="465"/>
        <v>4.3130842612598155E-2</v>
      </c>
      <c r="AC288" s="5">
        <f t="shared" si="466"/>
        <v>3.2537242222705817E-3</v>
      </c>
      <c r="AD288" s="5">
        <f t="shared" si="467"/>
        <v>4.4793335373044659E-3</v>
      </c>
      <c r="AE288" s="5">
        <f t="shared" si="468"/>
        <v>9.1528858666059792E-3</v>
      </c>
      <c r="AF288" s="5">
        <f t="shared" si="469"/>
        <v>9.351315211227727E-3</v>
      </c>
      <c r="AG288" s="5">
        <f t="shared" si="470"/>
        <v>6.3693642605688675E-3</v>
      </c>
      <c r="AH288" s="5">
        <f t="shared" si="471"/>
        <v>2.4866416413799823E-2</v>
      </c>
      <c r="AI288" s="5">
        <f t="shared" si="472"/>
        <v>3.3102279176910311E-2</v>
      </c>
      <c r="AJ288" s="5">
        <f t="shared" si="473"/>
        <v>2.2032947338925937E-2</v>
      </c>
      <c r="AK288" s="5">
        <f t="shared" si="474"/>
        <v>9.7767843687431612E-3</v>
      </c>
      <c r="AL288" s="5">
        <f t="shared" si="475"/>
        <v>3.5402185375942659E-4</v>
      </c>
      <c r="AM288" s="5">
        <f t="shared" si="476"/>
        <v>1.1925815671297321E-3</v>
      </c>
      <c r="AN288" s="5">
        <f t="shared" si="477"/>
        <v>2.4368721104714177E-3</v>
      </c>
      <c r="AO288" s="5">
        <f t="shared" si="478"/>
        <v>2.4897021077919419E-3</v>
      </c>
      <c r="AP288" s="5">
        <f t="shared" si="479"/>
        <v>1.6957849528794798E-3</v>
      </c>
      <c r="AQ288" s="5">
        <f t="shared" si="480"/>
        <v>8.6627430167624691E-4</v>
      </c>
      <c r="AR288" s="5">
        <f t="shared" si="481"/>
        <v>1.0162202454964768E-2</v>
      </c>
      <c r="AS288" s="5">
        <f t="shared" si="482"/>
        <v>1.3527967082938557E-2</v>
      </c>
      <c r="AT288" s="5">
        <f t="shared" si="483"/>
        <v>9.0042436277020452E-3</v>
      </c>
      <c r="AU288" s="5">
        <f t="shared" si="484"/>
        <v>3.9954957908034461E-3</v>
      </c>
      <c r="AV288" s="5">
        <f t="shared" si="485"/>
        <v>1.3297052429712686E-3</v>
      </c>
      <c r="AW288" s="5">
        <f t="shared" si="486"/>
        <v>2.6749576531711119E-5</v>
      </c>
      <c r="AX288" s="5">
        <f t="shared" si="487"/>
        <v>2.6459494148942103E-4</v>
      </c>
      <c r="AY288" s="5">
        <f t="shared" si="488"/>
        <v>5.4066241778265333E-4</v>
      </c>
      <c r="AZ288" s="5">
        <f t="shared" si="489"/>
        <v>5.5238367059687679E-4</v>
      </c>
      <c r="BA288" s="5">
        <f t="shared" si="490"/>
        <v>3.7623935565740321E-4</v>
      </c>
      <c r="BB288" s="5">
        <f t="shared" si="491"/>
        <v>1.9219800513727153E-4</v>
      </c>
      <c r="BC288" s="5">
        <f t="shared" si="492"/>
        <v>7.8545899302216802E-5</v>
      </c>
      <c r="BD288" s="5">
        <f t="shared" si="493"/>
        <v>3.4608377358300957E-3</v>
      </c>
      <c r="BE288" s="5">
        <f t="shared" si="494"/>
        <v>4.6070818975691681E-3</v>
      </c>
      <c r="BF288" s="5">
        <f t="shared" si="495"/>
        <v>3.066483497790829E-3</v>
      </c>
      <c r="BG288" s="5">
        <f t="shared" si="496"/>
        <v>1.3607052868157817E-3</v>
      </c>
      <c r="BH288" s="5">
        <f t="shared" si="497"/>
        <v>4.5284416471724846E-4</v>
      </c>
      <c r="BI288" s="5">
        <f t="shared" si="498"/>
        <v>1.2056561520289008E-4</v>
      </c>
      <c r="BJ288" s="8">
        <f t="shared" si="499"/>
        <v>0.24698288512267649</v>
      </c>
      <c r="BK288" s="8">
        <f t="shared" si="500"/>
        <v>0.21396191637910589</v>
      </c>
      <c r="BL288" s="8">
        <f t="shared" si="501"/>
        <v>0.48535161156206613</v>
      </c>
      <c r="BM288" s="8">
        <f t="shared" si="502"/>
        <v>0.64978773697111969</v>
      </c>
      <c r="BN288" s="8">
        <f t="shared" si="503"/>
        <v>0.34467229495819196</v>
      </c>
    </row>
    <row r="289" spans="1:66" x14ac:dyDescent="0.25">
      <c r="A289" t="s">
        <v>69</v>
      </c>
      <c r="B289" t="s">
        <v>259</v>
      </c>
      <c r="C289" t="s">
        <v>262</v>
      </c>
      <c r="D289" s="16"/>
      <c r="E289">
        <f>VLOOKUP(A289,home!$A$2:$E$405,3,FALSE)</f>
        <v>1.3526</v>
      </c>
      <c r="F289">
        <f>VLOOKUP(B289,home!$B$2:$E$405,3,FALSE)</f>
        <v>1.3619000000000001</v>
      </c>
      <c r="G289">
        <f>VLOOKUP(C289,away!$B$2:$E$405,4,FALSE)</f>
        <v>0.5837</v>
      </c>
      <c r="H289">
        <f>VLOOKUP(A289,away!$A$2:$E$405,3,FALSE)</f>
        <v>1.3421000000000001</v>
      </c>
      <c r="I289">
        <f>VLOOKUP(C289,away!$B$2:$E$405,3,FALSE)</f>
        <v>1.5686</v>
      </c>
      <c r="J289">
        <f>VLOOKUP(B289,home!$B$2:$E$405,4,FALSE)</f>
        <v>0.7843</v>
      </c>
      <c r="K289" s="3">
        <f t="shared" si="448"/>
        <v>1.0752372371780001</v>
      </c>
      <c r="L289" s="3">
        <f t="shared" si="449"/>
        <v>1.6511225244579999</v>
      </c>
      <c r="M289" s="5">
        <f t="shared" si="450"/>
        <v>6.5457136074608596E-2</v>
      </c>
      <c r="N289" s="5">
        <f t="shared" si="451"/>
        <v>7.0381950146446548E-2</v>
      </c>
      <c r="O289" s="5">
        <f t="shared" si="452"/>
        <v>0.10807775175929854</v>
      </c>
      <c r="P289" s="5">
        <f t="shared" si="453"/>
        <v>0.1162092232020779</v>
      </c>
      <c r="Q289" s="5">
        <f t="shared" si="454"/>
        <v>3.7838646811332456E-2</v>
      </c>
      <c r="R289" s="5">
        <f t="shared" si="455"/>
        <v>8.922480516127905E-2</v>
      </c>
      <c r="S289" s="5">
        <f t="shared" si="456"/>
        <v>5.1577965242161398E-2</v>
      </c>
      <c r="T289" s="5">
        <f t="shared" si="457"/>
        <v>6.2476242045201885E-2</v>
      </c>
      <c r="U289" s="5">
        <f t="shared" si="458"/>
        <v>9.593783298935904E-2</v>
      </c>
      <c r="V289" s="5">
        <f t="shared" si="459"/>
        <v>1.0174317685976512E-2</v>
      </c>
      <c r="W289" s="5">
        <f t="shared" si="460"/>
        <v>1.3561840685323755E-2</v>
      </c>
      <c r="X289" s="5">
        <f t="shared" si="461"/>
        <v>2.2392260628648967E-2</v>
      </c>
      <c r="Y289" s="5">
        <f t="shared" si="462"/>
        <v>1.8486182948748184E-2</v>
      </c>
      <c r="Z289" s="5">
        <f t="shared" si="463"/>
        <v>4.9107028514054754E-2</v>
      </c>
      <c r="AA289" s="5">
        <f t="shared" si="464"/>
        <v>5.28017056654735E-2</v>
      </c>
      <c r="AB289" s="5">
        <f t="shared" si="465"/>
        <v>2.8387180059014836E-2</v>
      </c>
      <c r="AC289" s="5">
        <f t="shared" si="466"/>
        <v>1.1289349276895886E-3</v>
      </c>
      <c r="AD289" s="5">
        <f t="shared" si="467"/>
        <v>3.6455490273839264E-3</v>
      </c>
      <c r="AE289" s="5">
        <f t="shared" si="468"/>
        <v>6.0192481131295539E-3</v>
      </c>
      <c r="AF289" s="5">
        <f t="shared" si="469"/>
        <v>4.9692580699447616E-3</v>
      </c>
      <c r="AG289" s="5">
        <f t="shared" si="470"/>
        <v>2.7349513097101614E-3</v>
      </c>
      <c r="AH289" s="5">
        <f t="shared" si="471"/>
        <v>2.0270430222189266E-2</v>
      </c>
      <c r="AI289" s="5">
        <f t="shared" si="472"/>
        <v>2.1795521388516221E-2</v>
      </c>
      <c r="AJ289" s="5">
        <f t="shared" si="473"/>
        <v>1.1717678100321092E-2</v>
      </c>
      <c r="AK289" s="5">
        <f t="shared" si="474"/>
        <v>4.1997612755768033E-3</v>
      </c>
      <c r="AL289" s="5">
        <f t="shared" si="475"/>
        <v>8.0170113671314074E-5</v>
      </c>
      <c r="AM289" s="5">
        <f t="shared" si="476"/>
        <v>7.8396601284024794E-4</v>
      </c>
      <c r="AN289" s="5">
        <f t="shared" si="477"/>
        <v>1.2944239422100629E-3</v>
      </c>
      <c r="AO289" s="5">
        <f t="shared" si="478"/>
        <v>1.0686262635903779E-3</v>
      </c>
      <c r="AP289" s="5">
        <f t="shared" si="479"/>
        <v>5.881442980138216E-4</v>
      </c>
      <c r="AQ289" s="5">
        <f t="shared" si="480"/>
        <v>2.4277457452053983E-4</v>
      </c>
      <c r="AR289" s="5">
        <f t="shared" si="481"/>
        <v>6.6937927840621725E-3</v>
      </c>
      <c r="AS289" s="5">
        <f t="shared" si="482"/>
        <v>7.1974152593770428E-3</v>
      </c>
      <c r="AT289" s="5">
        <f t="shared" si="483"/>
        <v>3.869464449157675E-3</v>
      </c>
      <c r="AU289" s="5">
        <f t="shared" si="484"/>
        <v>1.3868640878902639E-3</v>
      </c>
      <c r="AV289" s="5">
        <f t="shared" si="485"/>
        <v>3.728019775511285E-4</v>
      </c>
      <c r="AW289" s="5">
        <f t="shared" si="486"/>
        <v>3.9536079098077682E-6</v>
      </c>
      <c r="AX289" s="5">
        <f t="shared" si="487"/>
        <v>1.4049157494796675E-4</v>
      </c>
      <c r="AY289" s="5">
        <f t="shared" si="488"/>
        <v>2.3196880389316711E-4</v>
      </c>
      <c r="AZ289" s="5">
        <f t="shared" si="489"/>
        <v>1.9150445853979446E-4</v>
      </c>
      <c r="BA289" s="5">
        <f t="shared" si="490"/>
        <v>1.053991083430626E-4</v>
      </c>
      <c r="BB289" s="5">
        <f t="shared" si="491"/>
        <v>4.3506710460754944E-5</v>
      </c>
      <c r="BC289" s="5">
        <f t="shared" si="492"/>
        <v>1.4366981921364987E-5</v>
      </c>
      <c r="BD289" s="5">
        <f t="shared" si="493"/>
        <v>1.8420453399699132E-3</v>
      </c>
      <c r="BE289" s="5">
        <f t="shared" si="494"/>
        <v>1.9806357421058595E-3</v>
      </c>
      <c r="BF289" s="5">
        <f t="shared" si="495"/>
        <v>1.0648266515989511E-3</v>
      </c>
      <c r="BG289" s="5">
        <f t="shared" si="496"/>
        <v>3.8164708897958573E-4</v>
      </c>
      <c r="BH289" s="5">
        <f t="shared" si="497"/>
        <v>1.02590290382859E-4</v>
      </c>
      <c r="BI289" s="5">
        <f t="shared" si="498"/>
        <v>2.2061780078510821E-5</v>
      </c>
      <c r="BJ289" s="8">
        <f t="shared" si="499"/>
        <v>0.24721130251515136</v>
      </c>
      <c r="BK289" s="8">
        <f t="shared" si="500"/>
        <v>0.2448597160500785</v>
      </c>
      <c r="BL289" s="8">
        <f t="shared" si="501"/>
        <v>0.45732681207218234</v>
      </c>
      <c r="BM289" s="8">
        <f t="shared" si="502"/>
        <v>0.51108733080044044</v>
      </c>
      <c r="BN289" s="8">
        <f t="shared" si="503"/>
        <v>0.48718951315504311</v>
      </c>
    </row>
    <row r="290" spans="1:66" x14ac:dyDescent="0.25">
      <c r="A290" t="s">
        <v>21</v>
      </c>
      <c r="B290" t="s">
        <v>152</v>
      </c>
      <c r="C290" t="s">
        <v>274</v>
      </c>
      <c r="D290" s="16"/>
      <c r="E290">
        <f>VLOOKUP(A290,home!$A$2:$E$405,3,FALSE)</f>
        <v>1.3974</v>
      </c>
      <c r="F290">
        <f>VLOOKUP(B290,home!$B$2:$E$405,3,FALSE)</f>
        <v>0.75329999999999997</v>
      </c>
      <c r="G290">
        <f>VLOOKUP(C290,away!$B$2:$E$405,4,FALSE)</f>
        <v>0.75329999999999997</v>
      </c>
      <c r="H290">
        <f>VLOOKUP(A290,away!$A$2:$E$405,3,FALSE)</f>
        <v>1.3632</v>
      </c>
      <c r="I290">
        <f>VLOOKUP(C290,away!$B$2:$E$405,3,FALSE)</f>
        <v>1.5057</v>
      </c>
      <c r="J290">
        <f>VLOOKUP(B290,home!$B$2:$E$405,4,FALSE)</f>
        <v>1.0424</v>
      </c>
      <c r="K290" s="3">
        <f t="shared" si="448"/>
        <v>0.79296984768599998</v>
      </c>
      <c r="L290" s="3">
        <f t="shared" si="449"/>
        <v>2.139599218176</v>
      </c>
      <c r="M290" s="5">
        <f t="shared" si="450"/>
        <v>5.3260033699442197E-2</v>
      </c>
      <c r="N290" s="5">
        <f t="shared" si="451"/>
        <v>4.2233600810397905E-2</v>
      </c>
      <c r="O290" s="5">
        <f t="shared" si="452"/>
        <v>0.11395512646335393</v>
      </c>
      <c r="P290" s="5">
        <f t="shared" si="453"/>
        <v>9.0362979274684632E-2</v>
      </c>
      <c r="Q290" s="5">
        <f t="shared" si="454"/>
        <v>1.6744986000926273E-2</v>
      </c>
      <c r="R290" s="5">
        <f t="shared" si="455"/>
        <v>0.12190914974406966</v>
      </c>
      <c r="S290" s="5">
        <f t="shared" si="456"/>
        <v>3.8328308565652502E-2</v>
      </c>
      <c r="T290" s="5">
        <f t="shared" si="457"/>
        <v>3.5827558955949919E-2</v>
      </c>
      <c r="U290" s="5">
        <f t="shared" si="458"/>
        <v>9.6670279904084694E-2</v>
      </c>
      <c r="V290" s="5">
        <f t="shared" si="459"/>
        <v>7.225472443572945E-3</v>
      </c>
      <c r="W290" s="5">
        <f t="shared" si="460"/>
        <v>4.4260896662195693E-3</v>
      </c>
      <c r="X290" s="5">
        <f t="shared" si="461"/>
        <v>9.4700579894202632E-3</v>
      </c>
      <c r="Y290" s="5">
        <f t="shared" si="462"/>
        <v>1.0131064335122491E-2</v>
      </c>
      <c r="Z290" s="5">
        <f t="shared" si="463"/>
        <v>8.6945573826970782E-2</v>
      </c>
      <c r="AA290" s="5">
        <f t="shared" si="464"/>
        <v>6.8945218434544889E-2</v>
      </c>
      <c r="AB290" s="5">
        <f t="shared" si="465"/>
        <v>2.7335739680359523E-2</v>
      </c>
      <c r="AC290" s="5">
        <f t="shared" si="466"/>
        <v>7.6618804396666332E-4</v>
      </c>
      <c r="AD290" s="5">
        <f t="shared" si="467"/>
        <v>8.7743891211667757E-4</v>
      </c>
      <c r="AE290" s="5">
        <f t="shared" si="468"/>
        <v>1.877367610362043E-3</v>
      </c>
      <c r="AF290" s="5">
        <f t="shared" si="469"/>
        <v>2.0084071356797871E-3</v>
      </c>
      <c r="AG290" s="5">
        <f t="shared" si="470"/>
        <v>1.4323954457598571E-3</v>
      </c>
      <c r="AH290" s="5">
        <f t="shared" si="471"/>
        <v>4.6507170446012588E-2</v>
      </c>
      <c r="AI290" s="5">
        <f t="shared" si="472"/>
        <v>3.6878783864881443E-2</v>
      </c>
      <c r="AJ290" s="5">
        <f t="shared" si="473"/>
        <v>1.4621881812089975E-2</v>
      </c>
      <c r="AK290" s="5">
        <f t="shared" si="474"/>
        <v>3.8649037978052267E-3</v>
      </c>
      <c r="AL290" s="5">
        <f t="shared" si="475"/>
        <v>5.1997739789786028E-5</v>
      </c>
      <c r="AM290" s="5">
        <f t="shared" si="476"/>
        <v>1.3915652009898629E-4</v>
      </c>
      <c r="AN290" s="5">
        <f t="shared" si="477"/>
        <v>2.9773918160788389E-4</v>
      </c>
      <c r="AO290" s="5">
        <f t="shared" si="478"/>
        <v>3.1852126009429533E-4</v>
      </c>
      <c r="AP290" s="5">
        <f t="shared" si="479"/>
        <v>2.2716927969006282E-4</v>
      </c>
      <c r="AQ290" s="5">
        <f t="shared" si="480"/>
        <v>1.2151280330461589E-4</v>
      </c>
      <c r="AR290" s="5">
        <f t="shared" si="481"/>
        <v>1.9901341105173297E-2</v>
      </c>
      <c r="AS290" s="5">
        <f t="shared" si="482"/>
        <v>1.5781163424916402E-2</v>
      </c>
      <c r="AT290" s="5">
        <f t="shared" si="483"/>
        <v>6.2569933786819146E-3</v>
      </c>
      <c r="AU290" s="5">
        <f t="shared" si="484"/>
        <v>1.6538690288219026E-3</v>
      </c>
      <c r="AV290" s="5">
        <f t="shared" si="485"/>
        <v>3.2786706796937424E-4</v>
      </c>
      <c r="AW290" s="5">
        <f t="shared" si="486"/>
        <v>2.450592330050419E-6</v>
      </c>
      <c r="AX290" s="5">
        <f t="shared" si="487"/>
        <v>1.839115409123449E-5</v>
      </c>
      <c r="AY290" s="5">
        <f t="shared" si="488"/>
        <v>3.9349698914959652E-5</v>
      </c>
      <c r="AZ290" s="5">
        <f t="shared" si="489"/>
        <v>4.2096292516954349E-5</v>
      </c>
      <c r="BA290" s="5">
        <f t="shared" si="490"/>
        <v>3.0023064852461235E-5</v>
      </c>
      <c r="BB290" s="5">
        <f t="shared" si="491"/>
        <v>1.6059331521393352E-5</v>
      </c>
      <c r="BC290" s="5">
        <f t="shared" si="492"/>
        <v>6.8721066335204794E-6</v>
      </c>
      <c r="BD290" s="5">
        <f t="shared" si="493"/>
        <v>7.0968156448804436E-3</v>
      </c>
      <c r="BE290" s="5">
        <f t="shared" si="494"/>
        <v>5.6275608209764667E-3</v>
      </c>
      <c r="BF290" s="5">
        <f t="shared" si="495"/>
        <v>2.2312430235267044E-3</v>
      </c>
      <c r="BG290" s="5">
        <f t="shared" si="496"/>
        <v>5.897694801721403E-4</v>
      </c>
      <c r="BH290" s="5">
        <f t="shared" si="497"/>
        <v>1.1691735371548837E-4</v>
      </c>
      <c r="BI290" s="5">
        <f t="shared" si="498"/>
        <v>1.8542387233524204E-5</v>
      </c>
      <c r="BJ290" s="8">
        <f t="shared" si="499"/>
        <v>0.12628585755528118</v>
      </c>
      <c r="BK290" s="8">
        <f t="shared" si="500"/>
        <v>0.19003432946602367</v>
      </c>
      <c r="BL290" s="8">
        <f t="shared" si="501"/>
        <v>0.59029033686326959</v>
      </c>
      <c r="BM290" s="8">
        <f t="shared" si="502"/>
        <v>0.55505332261208562</v>
      </c>
      <c r="BN290" s="8">
        <f t="shared" si="503"/>
        <v>0.43846587599287457</v>
      </c>
    </row>
    <row r="291" spans="1:66" x14ac:dyDescent="0.25">
      <c r="A291" t="s">
        <v>21</v>
      </c>
      <c r="B291" t="s">
        <v>264</v>
      </c>
      <c r="C291" t="s">
        <v>265</v>
      </c>
      <c r="D291" s="16"/>
      <c r="E291">
        <f>VLOOKUP(A291,home!$A$2:$E$405,3,FALSE)</f>
        <v>1.3974</v>
      </c>
      <c r="F291">
        <f>VLOOKUP(B291,home!$B$2:$E$405,3,FALSE)</f>
        <v>1.2052</v>
      </c>
      <c r="G291">
        <f>VLOOKUP(C291,away!$B$2:$E$405,4,FALSE)</f>
        <v>0.71560000000000001</v>
      </c>
      <c r="H291">
        <f>VLOOKUP(A291,away!$A$2:$E$405,3,FALSE)</f>
        <v>1.3632</v>
      </c>
      <c r="I291">
        <f>VLOOKUP(C291,away!$B$2:$E$405,3,FALSE)</f>
        <v>1.0038</v>
      </c>
      <c r="J291">
        <f>VLOOKUP(B291,home!$B$2:$E$405,4,FALSE)</f>
        <v>1.2741</v>
      </c>
      <c r="K291" s="3">
        <f t="shared" si="448"/>
        <v>1.205175221088</v>
      </c>
      <c r="L291" s="3">
        <f t="shared" si="449"/>
        <v>1.7434531618560001</v>
      </c>
      <c r="M291" s="5">
        <f t="shared" si="450"/>
        <v>5.2411545238552286E-2</v>
      </c>
      <c r="N291" s="5">
        <f t="shared" si="451"/>
        <v>6.3165095620435971E-2</v>
      </c>
      <c r="O291" s="5">
        <f t="shared" si="452"/>
        <v>9.1377074263912755E-2</v>
      </c>
      <c r="P291" s="5">
        <f t="shared" si="453"/>
        <v>0.11012538567838567</v>
      </c>
      <c r="Q291" s="5">
        <f t="shared" si="454"/>
        <v>3.8062504039701801E-2</v>
      </c>
      <c r="R291" s="5">
        <f t="shared" si="455"/>
        <v>7.9655824523284652E-2</v>
      </c>
      <c r="S291" s="5">
        <f t="shared" si="456"/>
        <v>5.7847944167712301E-2</v>
      </c>
      <c r="T291" s="5">
        <f t="shared" si="457"/>
        <v>6.6360193016174879E-2</v>
      </c>
      <c r="U291" s="5">
        <f t="shared" si="458"/>
        <v>9.5999225930796531E-2</v>
      </c>
      <c r="V291" s="5">
        <f t="shared" si="459"/>
        <v>1.350535169552061E-2</v>
      </c>
      <c r="W291" s="5">
        <f t="shared" si="460"/>
        <v>1.5290662240403503E-2</v>
      </c>
      <c r="X291" s="5">
        <f t="shared" si="461"/>
        <v>2.6658553429903632E-2</v>
      </c>
      <c r="Y291" s="5">
        <f t="shared" si="462"/>
        <v>2.3238969633936311E-2</v>
      </c>
      <c r="Z291" s="5">
        <f t="shared" si="463"/>
        <v>4.629206637512244E-2</v>
      </c>
      <c r="AA291" s="5">
        <f t="shared" si="464"/>
        <v>5.5790051328258566E-2</v>
      </c>
      <c r="AB291" s="5">
        <f t="shared" si="465"/>
        <v>3.3618393722022452E-2</v>
      </c>
      <c r="AC291" s="5">
        <f t="shared" si="466"/>
        <v>1.7735620766164825E-3</v>
      </c>
      <c r="AD291" s="5">
        <f t="shared" si="467"/>
        <v>4.6069818115400587E-3</v>
      </c>
      <c r="AE291" s="5">
        <f t="shared" si="468"/>
        <v>8.0320570059425975E-3</v>
      </c>
      <c r="AF291" s="5">
        <f t="shared" si="469"/>
        <v>7.0017575916091323E-3</v>
      </c>
      <c r="AG291" s="5">
        <f t="shared" si="470"/>
        <v>4.0690788038800644E-3</v>
      </c>
      <c r="AH291" s="5">
        <f t="shared" si="471"/>
        <v>2.0177012372638765E-2</v>
      </c>
      <c r="AI291" s="5">
        <f t="shared" si="472"/>
        <v>2.4316835347090237E-2</v>
      </c>
      <c r="AJ291" s="5">
        <f t="shared" si="473"/>
        <v>1.4653023707794989E-2</v>
      </c>
      <c r="AK291" s="5">
        <f t="shared" si="474"/>
        <v>5.8864870288831764E-3</v>
      </c>
      <c r="AL291" s="5">
        <f t="shared" si="475"/>
        <v>1.4906197237495803E-4</v>
      </c>
      <c r="AM291" s="5">
        <f t="shared" si="476"/>
        <v>1.110444064654237E-3</v>
      </c>
      <c r="AN291" s="5">
        <f t="shared" si="477"/>
        <v>1.9360072155856576E-3</v>
      </c>
      <c r="AO291" s="5">
        <f t="shared" si="478"/>
        <v>1.6876689506944236E-3</v>
      </c>
      <c r="AP291" s="5">
        <f t="shared" si="479"/>
        <v>9.8079058941813002E-4</v>
      </c>
      <c r="AQ291" s="5">
        <f t="shared" si="480"/>
        <v>4.2749061355991234E-4</v>
      </c>
      <c r="AR291" s="5">
        <f t="shared" si="481"/>
        <v>7.035535203576933E-3</v>
      </c>
      <c r="AS291" s="5">
        <f t="shared" si="482"/>
        <v>8.4790526944432381E-3</v>
      </c>
      <c r="AT291" s="5">
        <f t="shared" si="483"/>
        <v>5.1093721028212177E-3</v>
      </c>
      <c r="AU291" s="5">
        <f t="shared" si="484"/>
        <v>2.0525628845461394E-3</v>
      </c>
      <c r="AV291" s="5">
        <f t="shared" si="485"/>
        <v>6.1842448204497958E-4</v>
      </c>
      <c r="AW291" s="5">
        <f t="shared" si="486"/>
        <v>8.7001119500259229E-6</v>
      </c>
      <c r="AX291" s="5">
        <f t="shared" si="487"/>
        <v>2.2304661185425462E-4</v>
      </c>
      <c r="AY291" s="5">
        <f t="shared" si="488"/>
        <v>3.8887132067856812E-4</v>
      </c>
      <c r="AZ291" s="5">
        <f t="shared" si="489"/>
        <v>3.3898946679608425E-4</v>
      </c>
      <c r="BA291" s="5">
        <f t="shared" si="490"/>
        <v>1.9700408590717084E-4</v>
      </c>
      <c r="BB291" s="5">
        <f t="shared" si="491"/>
        <v>8.5866849118352041E-5</v>
      </c>
      <c r="BC291" s="5">
        <f t="shared" si="492"/>
        <v>2.9940965918800569E-5</v>
      </c>
      <c r="BD291" s="5">
        <f t="shared" si="493"/>
        <v>2.0443543493375645E-3</v>
      </c>
      <c r="BE291" s="5">
        <f t="shared" si="494"/>
        <v>2.4638052049451142E-3</v>
      </c>
      <c r="BF291" s="5">
        <f t="shared" si="495"/>
        <v>1.484658491293747E-3</v>
      </c>
      <c r="BG291" s="5">
        <f t="shared" si="496"/>
        <v>5.9642454182837255E-4</v>
      </c>
      <c r="BH291" s="5">
        <f t="shared" si="497"/>
        <v>1.7969901976507962E-4</v>
      </c>
      <c r="BI291" s="5">
        <f t="shared" si="498"/>
        <v>4.3313761174935335E-5</v>
      </c>
      <c r="BJ291" s="8">
        <f t="shared" si="499"/>
        <v>0.26389197392771357</v>
      </c>
      <c r="BK291" s="8">
        <f t="shared" si="500"/>
        <v>0.23620172214984089</v>
      </c>
      <c r="BL291" s="8">
        <f t="shared" si="501"/>
        <v>0.45158113096045938</v>
      </c>
      <c r="BM291" s="8">
        <f t="shared" si="502"/>
        <v>0.56278929284013479</v>
      </c>
      <c r="BN291" s="8">
        <f t="shared" si="503"/>
        <v>0.43479742936427312</v>
      </c>
    </row>
    <row r="292" spans="1:66" x14ac:dyDescent="0.25">
      <c r="A292" t="s">
        <v>21</v>
      </c>
      <c r="B292" t="s">
        <v>167</v>
      </c>
      <c r="C292" t="s">
        <v>157</v>
      </c>
      <c r="D292" s="16"/>
      <c r="E292">
        <f>VLOOKUP(A292,home!$A$2:$E$405,3,FALSE)</f>
        <v>1.3974</v>
      </c>
      <c r="F292">
        <f>VLOOKUP(B292,home!$B$2:$E$405,3,FALSE)</f>
        <v>1.4481999999999999</v>
      </c>
      <c r="G292">
        <f>VLOOKUP(C292,away!$B$2:$E$405,4,FALSE)</f>
        <v>0.82189999999999996</v>
      </c>
      <c r="H292">
        <f>VLOOKUP(A292,away!$A$2:$E$405,3,FALSE)</f>
        <v>1.3632</v>
      </c>
      <c r="I292">
        <f>VLOOKUP(C292,away!$B$2:$E$405,3,FALSE)</f>
        <v>1.4035</v>
      </c>
      <c r="J292">
        <f>VLOOKUP(B292,home!$B$2:$E$405,4,FALSE)</f>
        <v>0.4511</v>
      </c>
      <c r="K292" s="3">
        <f t="shared" si="448"/>
        <v>1.6632910954919997</v>
      </c>
      <c r="L292" s="3">
        <f t="shared" si="449"/>
        <v>0.86306761631999995</v>
      </c>
      <c r="M292" s="5">
        <f t="shared" si="450"/>
        <v>7.9949610475768318E-2</v>
      </c>
      <c r="N292" s="5">
        <f t="shared" si="451"/>
        <v>0.13297947519239933</v>
      </c>
      <c r="O292" s="5">
        <f t="shared" si="452"/>
        <v>6.9001919739033857E-2</v>
      </c>
      <c r="P292" s="5">
        <f t="shared" si="453"/>
        <v>0.11477027867378865</v>
      </c>
      <c r="Q292" s="5">
        <f t="shared" si="454"/>
        <v>0.11059178848535858</v>
      </c>
      <c r="R292" s="5">
        <f t="shared" si="455"/>
        <v>2.9776661195335952E-2</v>
      </c>
      <c r="S292" s="5">
        <f t="shared" si="456"/>
        <v>4.1189121461859525E-2</v>
      </c>
      <c r="T292" s="5">
        <f t="shared" si="457"/>
        <v>9.544819127262405E-2</v>
      </c>
      <c r="U292" s="5">
        <f t="shared" si="458"/>
        <v>4.9527255419684446E-2</v>
      </c>
      <c r="V292" s="5">
        <f t="shared" si="459"/>
        <v>6.5698144401687836E-3</v>
      </c>
      <c r="W292" s="5">
        <f t="shared" si="460"/>
        <v>6.1315445674077221E-2</v>
      </c>
      <c r="X292" s="5">
        <f t="shared" si="461"/>
        <v>5.2919375541524274E-2</v>
      </c>
      <c r="Y292" s="5">
        <f t="shared" si="462"/>
        <v>2.2836499652883133E-2</v>
      </c>
      <c r="Z292" s="5">
        <f t="shared" si="463"/>
        <v>8.5664239999422801E-3</v>
      </c>
      <c r="AA292" s="5">
        <f t="shared" si="464"/>
        <v>1.4248456759312952E-2</v>
      </c>
      <c r="AB292" s="5">
        <f t="shared" si="465"/>
        <v>1.1849665626134018E-2</v>
      </c>
      <c r="AC292" s="5">
        <f t="shared" si="466"/>
        <v>5.8944895857387014E-4</v>
      </c>
      <c r="AD292" s="5">
        <f t="shared" si="467"/>
        <v>2.5496358701454006E-2</v>
      </c>
      <c r="AE292" s="5">
        <f t="shared" si="468"/>
        <v>2.2005081529303597E-2</v>
      </c>
      <c r="AF292" s="5">
        <f t="shared" si="469"/>
        <v>9.4959366312116576E-3</v>
      </c>
      <c r="AG292" s="5">
        <f t="shared" si="470"/>
        <v>2.7318784643418719E-3</v>
      </c>
      <c r="AH292" s="5">
        <f t="shared" si="471"/>
        <v>1.8483507855041551E-3</v>
      </c>
      <c r="AI292" s="5">
        <f t="shared" si="472"/>
        <v>3.0743454028747041E-3</v>
      </c>
      <c r="AJ292" s="5">
        <f t="shared" si="473"/>
        <v>2.5567656665341312E-3</v>
      </c>
      <c r="AK292" s="5">
        <f t="shared" si="474"/>
        <v>1.4175485221352964E-3</v>
      </c>
      <c r="AL292" s="5">
        <f t="shared" si="475"/>
        <v>3.3846929753335974E-5</v>
      </c>
      <c r="AM292" s="5">
        <f t="shared" si="476"/>
        <v>8.4815732791196797E-3</v>
      </c>
      <c r="AN292" s="5">
        <f t="shared" si="477"/>
        <v>7.3201712326532277E-3</v>
      </c>
      <c r="AO292" s="5">
        <f t="shared" si="478"/>
        <v>3.1589013684101283E-3</v>
      </c>
      <c r="AP292" s="5">
        <f t="shared" si="479"/>
        <v>9.0878182474123863E-4</v>
      </c>
      <c r="AQ292" s="5">
        <f t="shared" si="480"/>
        <v>1.9608504080859013E-4</v>
      </c>
      <c r="AR292" s="5">
        <f t="shared" si="481"/>
        <v>3.1905034131365429E-4</v>
      </c>
      <c r="AS292" s="5">
        <f t="shared" si="482"/>
        <v>5.3067359172068445E-4</v>
      </c>
      <c r="AT292" s="5">
        <f t="shared" si="483"/>
        <v>4.4133232986088585E-4</v>
      </c>
      <c r="AU292" s="5">
        <f t="shared" si="484"/>
        <v>2.4468804480344986E-4</v>
      </c>
      <c r="AV292" s="5">
        <f t="shared" si="485"/>
        <v>1.0174686152373134E-4</v>
      </c>
      <c r="AW292" s="5">
        <f t="shared" si="486"/>
        <v>1.3496770503757558E-6</v>
      </c>
      <c r="AX292" s="5">
        <f t="shared" si="487"/>
        <v>2.3512208851537773E-3</v>
      </c>
      <c r="AY292" s="5">
        <f t="shared" si="488"/>
        <v>2.0292626047914708E-3</v>
      </c>
      <c r="AZ292" s="5">
        <f t="shared" si="489"/>
        <v>8.7569541960234431E-4</v>
      </c>
      <c r="BA292" s="5">
        <f t="shared" si="490"/>
        <v>2.5192811947284585E-4</v>
      </c>
      <c r="BB292" s="5">
        <f t="shared" si="491"/>
        <v>5.4357750389352287E-5</v>
      </c>
      <c r="BC292" s="5">
        <f t="shared" si="492"/>
        <v>9.3828828114111701E-6</v>
      </c>
      <c r="BD292" s="5">
        <f t="shared" si="493"/>
        <v>4.5893669593942985E-5</v>
      </c>
      <c r="BE292" s="5">
        <f t="shared" si="494"/>
        <v>7.6334531975057299E-5</v>
      </c>
      <c r="BF292" s="5">
        <f t="shared" si="495"/>
        <v>6.3483273656331091E-5</v>
      </c>
      <c r="BG292" s="5">
        <f t="shared" si="496"/>
        <v>3.5197054595085792E-5</v>
      </c>
      <c r="BH292" s="5">
        <f t="shared" si="497"/>
        <v>1.4635736873887984E-5</v>
      </c>
      <c r="BI292" s="5">
        <f t="shared" si="498"/>
        <v>4.8686981636603586E-6</v>
      </c>
      <c r="BJ292" s="8">
        <f t="shared" si="499"/>
        <v>0.56145739155313179</v>
      </c>
      <c r="BK292" s="8">
        <f t="shared" si="500"/>
        <v>0.24513138354470393</v>
      </c>
      <c r="BL292" s="8">
        <f t="shared" si="501"/>
        <v>0.1851788732506299</v>
      </c>
      <c r="BM292" s="8">
        <f t="shared" si="502"/>
        <v>0.46123642565898221</v>
      </c>
      <c r="BN292" s="8">
        <f t="shared" si="503"/>
        <v>0.53706973376168465</v>
      </c>
    </row>
    <row r="293" spans="1:66" x14ac:dyDescent="0.25">
      <c r="A293" t="s">
        <v>21</v>
      </c>
      <c r="B293" t="s">
        <v>266</v>
      </c>
      <c r="C293" t="s">
        <v>275</v>
      </c>
      <c r="D293" s="16"/>
      <c r="E293">
        <f>VLOOKUP(A293,home!$A$2:$E$405,3,FALSE)</f>
        <v>1.3974</v>
      </c>
      <c r="F293">
        <f>VLOOKUP(B293,home!$B$2:$E$405,3,FALSE)</f>
        <v>0.79090000000000005</v>
      </c>
      <c r="G293">
        <f>VLOOKUP(C293,away!$B$2:$E$405,4,FALSE)</f>
        <v>0.8286</v>
      </c>
      <c r="H293">
        <f>VLOOKUP(A293,away!$A$2:$E$405,3,FALSE)</f>
        <v>1.3632</v>
      </c>
      <c r="I293">
        <f>VLOOKUP(C293,away!$B$2:$E$405,3,FALSE)</f>
        <v>0.96519999999999995</v>
      </c>
      <c r="J293">
        <f>VLOOKUP(B293,home!$B$2:$E$405,4,FALSE)</f>
        <v>1.1196999999999999</v>
      </c>
      <c r="K293" s="3">
        <f t="shared" si="448"/>
        <v>0.91577175267600008</v>
      </c>
      <c r="L293" s="3">
        <f t="shared" si="449"/>
        <v>1.4732571886079997</v>
      </c>
      <c r="M293" s="5">
        <f t="shared" si="450"/>
        <v>9.1718704896001174E-2</v>
      </c>
      <c r="N293" s="5">
        <f t="shared" si="451"/>
        <v>8.3993399135783811E-2</v>
      </c>
      <c r="O293" s="5">
        <f t="shared" si="452"/>
        <v>0.13512524131784948</v>
      </c>
      <c r="P293" s="5">
        <f t="shared" si="453"/>
        <v>0.12374387907241446</v>
      </c>
      <c r="Q293" s="5">
        <f t="shared" si="454"/>
        <v>3.845939116989578E-2</v>
      </c>
      <c r="R293" s="5">
        <f t="shared" si="455"/>
        <v>9.9537116566956241E-2</v>
      </c>
      <c r="S293" s="5">
        <f t="shared" si="456"/>
        <v>4.1737799354153178E-2</v>
      </c>
      <c r="T293" s="5">
        <f t="shared" si="457"/>
        <v>5.6660574510535994E-2</v>
      </c>
      <c r="U293" s="5">
        <f t="shared" si="458"/>
        <v>9.1153279694836831E-2</v>
      </c>
      <c r="V293" s="5">
        <f t="shared" si="459"/>
        <v>6.2568083115111302E-3</v>
      </c>
      <c r="W293" s="5">
        <f t="shared" si="460"/>
        <v>1.174000801950245E-2</v>
      </c>
      <c r="X293" s="5">
        <f t="shared" si="461"/>
        <v>1.729605120904755E-2</v>
      </c>
      <c r="Y293" s="5">
        <f t="shared" si="462"/>
        <v>1.2740765889130696E-2</v>
      </c>
      <c r="Z293" s="5">
        <f t="shared" si="463"/>
        <v>4.8881257505193565E-2</v>
      </c>
      <c r="AA293" s="5">
        <f t="shared" si="464"/>
        <v>4.4764074858537992E-2</v>
      </c>
      <c r="AB293" s="5">
        <f t="shared" si="465"/>
        <v>2.0496837645061501E-2</v>
      </c>
      <c r="AC293" s="5">
        <f t="shared" si="466"/>
        <v>5.275925804589254E-4</v>
      </c>
      <c r="AD293" s="5">
        <f t="shared" si="467"/>
        <v>2.6877919301125128E-3</v>
      </c>
      <c r="AE293" s="5">
        <f t="shared" si="468"/>
        <v>3.9598087825208307E-3</v>
      </c>
      <c r="AF293" s="5">
        <f t="shared" si="469"/>
        <v>2.9169083771809529E-3</v>
      </c>
      <c r="AG293" s="5">
        <f t="shared" si="470"/>
        <v>1.4324520783975778E-3</v>
      </c>
      <c r="AH293" s="5">
        <f t="shared" si="471"/>
        <v>1.8003666001931293E-2</v>
      </c>
      <c r="AI293" s="5">
        <f t="shared" si="472"/>
        <v>1.6487248769181933E-2</v>
      </c>
      <c r="AJ293" s="5">
        <f t="shared" si="473"/>
        <v>7.549278351079481E-3</v>
      </c>
      <c r="AK293" s="5">
        <f t="shared" si="474"/>
        <v>2.3044719556690138E-3</v>
      </c>
      <c r="AL293" s="5">
        <f t="shared" si="475"/>
        <v>2.8472426665788537E-5</v>
      </c>
      <c r="AM293" s="5">
        <f t="shared" si="476"/>
        <v>4.9228078533350916E-4</v>
      </c>
      <c r="AN293" s="5">
        <f t="shared" si="477"/>
        <v>7.2525620580618402E-4</v>
      </c>
      <c r="AO293" s="5">
        <f t="shared" si="478"/>
        <v>5.3424445939326184E-4</v>
      </c>
      <c r="AP293" s="5">
        <f t="shared" si="479"/>
        <v>2.6235983009170586E-4</v>
      </c>
      <c r="AQ293" s="5">
        <f t="shared" si="480"/>
        <v>9.6630876421144779E-5</v>
      </c>
      <c r="AR293" s="5">
        <f t="shared" si="481"/>
        <v>5.3048060717285394E-3</v>
      </c>
      <c r="AS293" s="5">
        <f t="shared" si="482"/>
        <v>4.8579915539131314E-3</v>
      </c>
      <c r="AT293" s="5">
        <f t="shared" si="483"/>
        <v>2.2244057199061165E-3</v>
      </c>
      <c r="AU293" s="5">
        <f t="shared" si="484"/>
        <v>6.7901597492698142E-4</v>
      </c>
      <c r="AV293" s="5">
        <f t="shared" si="485"/>
        <v>1.5545591236347113E-4</v>
      </c>
      <c r="AW293" s="5">
        <f t="shared" si="486"/>
        <v>1.0670574309619794E-6</v>
      </c>
      <c r="AX293" s="5">
        <f t="shared" si="487"/>
        <v>7.5136139598930892E-5</v>
      </c>
      <c r="AY293" s="5">
        <f t="shared" si="488"/>
        <v>1.1069485778837914E-4</v>
      </c>
      <c r="AZ293" s="5">
        <f t="shared" si="489"/>
        <v>8.1540997489334914E-5</v>
      </c>
      <c r="BA293" s="5">
        <f t="shared" si="490"/>
        <v>4.004362023914317E-5</v>
      </c>
      <c r="BB293" s="5">
        <f t="shared" si="491"/>
        <v>1.4748637843801619E-5</v>
      </c>
      <c r="BC293" s="5">
        <f t="shared" si="492"/>
        <v>4.3457073451113412E-6</v>
      </c>
      <c r="BD293" s="5">
        <f t="shared" si="493"/>
        <v>1.3025572798909077E-3</v>
      </c>
      <c r="BE293" s="5">
        <f t="shared" si="494"/>
        <v>1.1928451631665795E-3</v>
      </c>
      <c r="BF293" s="5">
        <f t="shared" si="495"/>
        <v>5.4618695287207383E-4</v>
      </c>
      <c r="BG293" s="5">
        <f t="shared" si="496"/>
        <v>1.6672752770680767E-4</v>
      </c>
      <c r="BH293" s="5">
        <f t="shared" si="497"/>
        <v>3.8171090066849897E-5</v>
      </c>
      <c r="BI293" s="5">
        <f t="shared" si="498"/>
        <v>6.9912012104145202E-6</v>
      </c>
      <c r="BJ293" s="8">
        <f t="shared" si="499"/>
        <v>0.2343244332194587</v>
      </c>
      <c r="BK293" s="8">
        <f t="shared" si="500"/>
        <v>0.26412395149899309</v>
      </c>
      <c r="BL293" s="8">
        <f t="shared" si="501"/>
        <v>0.45189636960885576</v>
      </c>
      <c r="BM293" s="8">
        <f t="shared" si="502"/>
        <v>0.42653865187324269</v>
      </c>
      <c r="BN293" s="8">
        <f t="shared" si="503"/>
        <v>0.57257773215890095</v>
      </c>
    </row>
    <row r="294" spans="1:66" x14ac:dyDescent="0.25">
      <c r="A294" t="s">
        <v>21</v>
      </c>
      <c r="B294" t="s">
        <v>273</v>
      </c>
      <c r="C294" t="s">
        <v>22</v>
      </c>
      <c r="D294" s="16"/>
      <c r="E294">
        <f>VLOOKUP(A294,home!$A$2:$E$405,3,FALSE)</f>
        <v>1.3974</v>
      </c>
      <c r="F294">
        <f>VLOOKUP(B294,home!$B$2:$E$405,3,FALSE)</f>
        <v>0.60260000000000002</v>
      </c>
      <c r="G294">
        <f>VLOOKUP(C294,away!$B$2:$E$405,4,FALSE)</f>
        <v>1.0168999999999999</v>
      </c>
      <c r="H294">
        <f>VLOOKUP(A294,away!$A$2:$E$405,3,FALSE)</f>
        <v>1.3632</v>
      </c>
      <c r="I294">
        <f>VLOOKUP(C294,away!$B$2:$E$405,3,FALSE)</f>
        <v>1.0038</v>
      </c>
      <c r="J294">
        <f>VLOOKUP(B294,home!$B$2:$E$405,4,FALSE)</f>
        <v>0.81079999999999997</v>
      </c>
      <c r="K294" s="3">
        <f t="shared" si="448"/>
        <v>0.85630427775599993</v>
      </c>
      <c r="L294" s="3">
        <f t="shared" si="449"/>
        <v>1.1094826337279999</v>
      </c>
      <c r="M294" s="5">
        <f t="shared" si="450"/>
        <v>0.14004563972204959</v>
      </c>
      <c r="N294" s="5">
        <f t="shared" si="451"/>
        <v>0.11992168037506665</v>
      </c>
      <c r="O294" s="5">
        <f t="shared" si="452"/>
        <v>0.1553782052009422</v>
      </c>
      <c r="P294" s="5">
        <f t="shared" si="453"/>
        <v>0.13305102178361636</v>
      </c>
      <c r="Q294" s="5">
        <f t="shared" si="454"/>
        <v>5.1344723950428654E-2</v>
      </c>
      <c r="R294" s="5">
        <f t="shared" si="455"/>
        <v>8.6194710165135496E-2</v>
      </c>
      <c r="S294" s="5">
        <f t="shared" si="456"/>
        <v>3.1601437989784764E-2</v>
      </c>
      <c r="T294" s="5">
        <f t="shared" si="457"/>
        <v>5.6966079556558705E-2</v>
      </c>
      <c r="U294" s="5">
        <f t="shared" si="458"/>
        <v>7.3808899034344094E-2</v>
      </c>
      <c r="V294" s="5">
        <f t="shared" si="459"/>
        <v>3.3358994989200075E-3</v>
      </c>
      <c r="W294" s="5">
        <f t="shared" si="460"/>
        <v>1.4655568919651004E-2</v>
      </c>
      <c r="X294" s="5">
        <f t="shared" si="461"/>
        <v>1.6260099203756616E-2</v>
      </c>
      <c r="Y294" s="5">
        <f t="shared" si="462"/>
        <v>9.020148844631223E-3</v>
      </c>
      <c r="Z294" s="5">
        <f t="shared" si="463"/>
        <v>3.1877178015812038E-2</v>
      </c>
      <c r="AA294" s="5">
        <f t="shared" si="464"/>
        <v>2.7296563897729362E-2</v>
      </c>
      <c r="AB294" s="5">
        <f t="shared" si="465"/>
        <v>1.1687082216832822E-2</v>
      </c>
      <c r="AC294" s="5">
        <f t="shared" si="466"/>
        <v>1.9808044264162089E-4</v>
      </c>
      <c r="AD294" s="5">
        <f t="shared" si="467"/>
        <v>3.1374065897112574E-3</v>
      </c>
      <c r="AE294" s="5">
        <f t="shared" si="468"/>
        <v>3.4808981262284288E-3</v>
      </c>
      <c r="AF294" s="5">
        <f t="shared" si="469"/>
        <v>1.9309980104133889E-3</v>
      </c>
      <c r="AG294" s="5">
        <f t="shared" si="470"/>
        <v>7.1413625277232465E-4</v>
      </c>
      <c r="AH294" s="5">
        <f t="shared" si="471"/>
        <v>8.8417938551998611E-3</v>
      </c>
      <c r="AI294" s="5">
        <f t="shared" si="472"/>
        <v>7.571265901244355E-3</v>
      </c>
      <c r="AJ294" s="5">
        <f t="shared" si="473"/>
        <v>3.2416536896318383E-3</v>
      </c>
      <c r="AK294" s="5">
        <f t="shared" si="474"/>
        <v>9.252806404784215E-4</v>
      </c>
      <c r="AL294" s="5">
        <f t="shared" si="475"/>
        <v>7.5274904213013483E-6</v>
      </c>
      <c r="AM294" s="5">
        <f t="shared" si="476"/>
        <v>5.3731493676592275E-4</v>
      </c>
      <c r="AN294" s="5">
        <f t="shared" si="477"/>
        <v>5.9614159118444982E-4</v>
      </c>
      <c r="AO294" s="5">
        <f t="shared" si="478"/>
        <v>3.3070437133106206E-4</v>
      </c>
      <c r="AP294" s="5">
        <f t="shared" si="479"/>
        <v>1.2230358562991637E-4</v>
      </c>
      <c r="AQ294" s="5">
        <f t="shared" si="480"/>
        <v>3.3923426074764399E-5</v>
      </c>
      <c r="AR294" s="5">
        <f t="shared" si="481"/>
        <v>1.9619633466694394E-3</v>
      </c>
      <c r="AS294" s="5">
        <f t="shared" si="482"/>
        <v>1.6800376065535185E-3</v>
      </c>
      <c r="AT294" s="5">
        <f t="shared" si="483"/>
        <v>7.1931169464136465E-4</v>
      </c>
      <c r="AU294" s="5">
        <f t="shared" si="484"/>
        <v>2.0531656038710611E-4</v>
      </c>
      <c r="AV294" s="5">
        <f t="shared" si="485"/>
        <v>4.3953362238406748E-5</v>
      </c>
      <c r="AW294" s="5">
        <f t="shared" si="486"/>
        <v>1.9865355124552765E-7</v>
      </c>
      <c r="AX294" s="5">
        <f t="shared" si="487"/>
        <v>7.6684179809142361E-5</v>
      </c>
      <c r="AY294" s="5">
        <f t="shared" si="488"/>
        <v>8.5079765779918782E-5</v>
      </c>
      <c r="AZ294" s="5">
        <f t="shared" si="489"/>
        <v>4.7197261307232832E-5</v>
      </c>
      <c r="BA294" s="5">
        <f t="shared" si="490"/>
        <v>1.7454847259965765E-5</v>
      </c>
      <c r="BB294" s="5">
        <f t="shared" si="491"/>
        <v>4.8414624773266958E-6</v>
      </c>
      <c r="BC294" s="5">
        <f t="shared" si="492"/>
        <v>1.0743037080879429E-6</v>
      </c>
      <c r="BD294" s="5">
        <f t="shared" si="493"/>
        <v>3.6279404352343464E-4</v>
      </c>
      <c r="BE294" s="5">
        <f t="shared" si="494"/>
        <v>3.1066209141351349E-4</v>
      </c>
      <c r="BF294" s="5">
        <f t="shared" si="495"/>
        <v>1.3301063890700855E-4</v>
      </c>
      <c r="BG294" s="5">
        <f t="shared" si="496"/>
        <v>3.7965859694376695E-5</v>
      </c>
      <c r="BH294" s="5">
        <f t="shared" si="497"/>
        <v>8.1275820162447136E-6</v>
      </c>
      <c r="BI294" s="5">
        <f t="shared" si="498"/>
        <v>1.391936649664617E-6</v>
      </c>
      <c r="BJ294" s="8">
        <f t="shared" si="499"/>
        <v>0.27928445956054604</v>
      </c>
      <c r="BK294" s="8">
        <f t="shared" si="500"/>
        <v>0.30832468669321356</v>
      </c>
      <c r="BL294" s="8">
        <f t="shared" si="501"/>
        <v>0.38040998932423253</v>
      </c>
      <c r="BM294" s="8">
        <f t="shared" si="502"/>
        <v>0.31387545128433658</v>
      </c>
      <c r="BN294" s="8">
        <f t="shared" si="503"/>
        <v>0.68593598119723886</v>
      </c>
    </row>
    <row r="295" spans="1:66" s="15" customFormat="1" x14ac:dyDescent="0.25">
      <c r="A295" t="s">
        <v>21</v>
      </c>
      <c r="B295" t="s">
        <v>267</v>
      </c>
      <c r="C295" t="s">
        <v>271</v>
      </c>
      <c r="D295" s="16"/>
      <c r="E295">
        <f>VLOOKUP(A295,home!$A$2:$E$405,3,FALSE)</f>
        <v>1.3974</v>
      </c>
      <c r="F295">
        <f>VLOOKUP(B295,home!$B$2:$E$405,3,FALSE)</f>
        <v>1.0546</v>
      </c>
      <c r="G295">
        <f>VLOOKUP(C295,away!$B$2:$E$405,4,FALSE)</f>
        <v>0.94159999999999999</v>
      </c>
      <c r="H295">
        <f>VLOOKUP(A295,away!$A$2:$E$405,3,FALSE)</f>
        <v>1.3632</v>
      </c>
      <c r="I295">
        <f>VLOOKUP(C295,away!$B$2:$E$405,3,FALSE)</f>
        <v>0.84940000000000004</v>
      </c>
      <c r="J295">
        <f>VLOOKUP(B295,home!$B$2:$E$405,4,FALSE)</f>
        <v>1.0038</v>
      </c>
      <c r="K295" s="3">
        <f t="shared" si="448"/>
        <v>1.3876340744639999</v>
      </c>
      <c r="L295" s="3">
        <f t="shared" si="449"/>
        <v>1.1623021079039999</v>
      </c>
      <c r="M295" s="5">
        <f t="shared" si="450"/>
        <v>7.8086649147184578E-2</v>
      </c>
      <c r="N295" s="5">
        <f t="shared" si="451"/>
        <v>0.10835569511734856</v>
      </c>
      <c r="O295" s="5">
        <f t="shared" si="452"/>
        <v>9.0760276902932702E-2</v>
      </c>
      <c r="P295" s="5">
        <f t="shared" si="453"/>
        <v>0.12594205283829737</v>
      </c>
      <c r="Q295" s="5">
        <f t="shared" si="454"/>
        <v>7.5179027353532671E-2</v>
      </c>
      <c r="R295" s="5">
        <f t="shared" si="455"/>
        <v>5.274543057911471E-2</v>
      </c>
      <c r="S295" s="5">
        <f t="shared" si="456"/>
        <v>5.0781410287011844E-2</v>
      </c>
      <c r="T295" s="5">
        <f t="shared" si="457"/>
        <v>8.7380741963183489E-2</v>
      </c>
      <c r="U295" s="5">
        <f t="shared" si="458"/>
        <v>7.3191356743855004E-2</v>
      </c>
      <c r="V295" s="5">
        <f t="shared" si="459"/>
        <v>9.1003108973856748E-3</v>
      </c>
      <c r="W295" s="5">
        <f t="shared" si="460"/>
        <v>3.4773660013607675E-2</v>
      </c>
      <c r="X295" s="5">
        <f t="shared" si="461"/>
        <v>4.0417498333353237E-2</v>
      </c>
      <c r="Y295" s="5">
        <f t="shared" si="462"/>
        <v>2.348867175453144E-2</v>
      </c>
      <c r="Z295" s="5">
        <f t="shared" si="463"/>
        <v>2.0435375048136369E-2</v>
      </c>
      <c r="AA295" s="5">
        <f t="shared" si="464"/>
        <v>2.835682274124543E-2</v>
      </c>
      <c r="AB295" s="5">
        <f t="shared" si="465"/>
        <v>1.9674446739643903E-2</v>
      </c>
      <c r="AC295" s="5">
        <f t="shared" si="466"/>
        <v>9.1733978247292064E-4</v>
      </c>
      <c r="AD295" s="5">
        <f t="shared" si="467"/>
        <v>1.2063278882177078E-2</v>
      </c>
      <c r="AE295" s="5">
        <f t="shared" si="468"/>
        <v>1.4021174472988226E-2</v>
      </c>
      <c r="AF295" s="5">
        <f t="shared" si="469"/>
        <v>8.1484203226219864E-3</v>
      </c>
      <c r="AG295" s="5">
        <f t="shared" si="470"/>
        <v>3.1569753723571076E-3</v>
      </c>
      <c r="AH295" s="5">
        <f t="shared" si="471"/>
        <v>5.9380198735644284E-3</v>
      </c>
      <c r="AI295" s="5">
        <f t="shared" si="472"/>
        <v>8.239798711402414E-3</v>
      </c>
      <c r="AJ295" s="5">
        <f t="shared" si="473"/>
        <v>5.7169127293332745E-3</v>
      </c>
      <c r="AK295" s="5">
        <f t="shared" si="474"/>
        <v>2.6443276346532789E-3</v>
      </c>
      <c r="AL295" s="5">
        <f t="shared" si="475"/>
        <v>5.9181259084180882E-5</v>
      </c>
      <c r="AM295" s="5">
        <f t="shared" si="476"/>
        <v>3.3478833653341799E-3</v>
      </c>
      <c r="AN295" s="5">
        <f t="shared" si="477"/>
        <v>3.8912518925446542E-3</v>
      </c>
      <c r="AO295" s="5">
        <f t="shared" si="478"/>
        <v>2.2614051385450411E-3</v>
      </c>
      <c r="AP295" s="5">
        <f t="shared" si="479"/>
        <v>8.7614531978527904E-4</v>
      </c>
      <c r="AQ295" s="5">
        <f t="shared" si="480"/>
        <v>2.5458638800416358E-4</v>
      </c>
      <c r="AR295" s="5">
        <f t="shared" si="481"/>
        <v>1.3803546031639533E-3</v>
      </c>
      <c r="AS295" s="5">
        <f t="shared" si="482"/>
        <v>1.9154270821935342E-3</v>
      </c>
      <c r="AT295" s="5">
        <f t="shared" si="483"/>
        <v>1.3289559432014526E-3</v>
      </c>
      <c r="AU295" s="5">
        <f t="shared" si="484"/>
        <v>6.1470151674925986E-4</v>
      </c>
      <c r="AV295" s="5">
        <f t="shared" si="485"/>
        <v>2.1324519256649412E-4</v>
      </c>
      <c r="AW295" s="5">
        <f t="shared" si="486"/>
        <v>2.6514026191909674E-6</v>
      </c>
      <c r="AX295" s="5">
        <f t="shared" si="487"/>
        <v>7.7427283917815318E-4</v>
      </c>
      <c r="AY295" s="5">
        <f t="shared" si="488"/>
        <v>8.9993895306958211E-4</v>
      </c>
      <c r="AZ295" s="5">
        <f t="shared" si="489"/>
        <v>5.2300047106884715E-4</v>
      </c>
      <c r="BA295" s="5">
        <f t="shared" si="490"/>
        <v>2.0262818331936861E-4</v>
      </c>
      <c r="BB295" s="5">
        <f t="shared" si="491"/>
        <v>5.8878791148215084E-5</v>
      </c>
      <c r="BC295" s="5">
        <f t="shared" si="492"/>
        <v>1.3686988612481928E-5</v>
      </c>
      <c r="BD295" s="5">
        <f t="shared" si="493"/>
        <v>2.6739817748540898E-4</v>
      </c>
      <c r="BE295" s="5">
        <f t="shared" si="494"/>
        <v>3.7105082252832588E-4</v>
      </c>
      <c r="BF295" s="5">
        <f t="shared" si="495"/>
        <v>2.5744138234909972E-4</v>
      </c>
      <c r="BG295" s="5">
        <f t="shared" si="496"/>
        <v>1.1907814477490856E-4</v>
      </c>
      <c r="BH295" s="5">
        <f t="shared" si="497"/>
        <v>4.1309222803405127E-5</v>
      </c>
      <c r="BI295" s="5">
        <f t="shared" si="498"/>
        <v>1.1464417030326042E-5</v>
      </c>
      <c r="BJ295" s="8">
        <f t="shared" si="499"/>
        <v>0.42008882191631142</v>
      </c>
      <c r="BK295" s="8">
        <f t="shared" si="500"/>
        <v>0.2657868831645061</v>
      </c>
      <c r="BL295" s="8">
        <f t="shared" si="501"/>
        <v>0.29378781916059121</v>
      </c>
      <c r="BM295" s="8">
        <f t="shared" si="502"/>
        <v>0.46813247980068423</v>
      </c>
      <c r="BN295" s="8">
        <f t="shared" si="503"/>
        <v>0.53106913193841065</v>
      </c>
    </row>
    <row r="296" spans="1:66" s="10" customFormat="1" x14ac:dyDescent="0.25">
      <c r="A296" t="s">
        <v>21</v>
      </c>
      <c r="B296" t="s">
        <v>150</v>
      </c>
      <c r="C296" t="s">
        <v>269</v>
      </c>
      <c r="D296" s="16"/>
      <c r="E296">
        <f>VLOOKUP(A296,home!$A$2:$E$405,3,FALSE)</f>
        <v>1.3974</v>
      </c>
      <c r="F296">
        <f>VLOOKUP(B296,home!$B$2:$E$405,3,FALSE)</f>
        <v>1.2052</v>
      </c>
      <c r="G296">
        <f>VLOOKUP(C296,away!$B$2:$E$405,4,FALSE)</f>
        <v>1.3182</v>
      </c>
      <c r="H296">
        <f>VLOOKUP(A296,away!$A$2:$E$405,3,FALSE)</f>
        <v>1.3632</v>
      </c>
      <c r="I296">
        <f>VLOOKUP(C296,away!$B$2:$E$405,3,FALSE)</f>
        <v>0.88800000000000001</v>
      </c>
      <c r="J296">
        <f>VLOOKUP(B296,home!$B$2:$E$405,4,FALSE)</f>
        <v>0.88800000000000001</v>
      </c>
      <c r="K296" s="3">
        <f t="shared" si="448"/>
        <v>2.2200418899360002</v>
      </c>
      <c r="L296" s="3">
        <f t="shared" si="449"/>
        <v>1.0749431808000001</v>
      </c>
      <c r="M296" s="5">
        <f t="shared" si="450"/>
        <v>3.7068598449960903E-2</v>
      </c>
      <c r="N296" s="5">
        <f t="shared" si="451"/>
        <v>8.2293841360129891E-2</v>
      </c>
      <c r="O296" s="5">
        <f t="shared" si="452"/>
        <v>3.9846637125598931E-2</v>
      </c>
      <c r="P296" s="5">
        <f t="shared" si="453"/>
        <v>8.8461203591908635E-2</v>
      </c>
      <c r="Q296" s="5">
        <f t="shared" si="454"/>
        <v>9.1347887551618087E-2</v>
      </c>
      <c r="R296" s="5">
        <f t="shared" si="455"/>
        <v>2.1416435427987338E-2</v>
      </c>
      <c r="S296" s="5">
        <f t="shared" si="456"/>
        <v>5.2776371835939764E-2</v>
      </c>
      <c r="T296" s="5">
        <f t="shared" si="457"/>
        <v>9.8193788804097099E-2</v>
      </c>
      <c r="U296" s="5">
        <f t="shared" si="458"/>
        <v>4.7545383783241316E-2</v>
      </c>
      <c r="V296" s="5">
        <f t="shared" si="459"/>
        <v>1.3994058970075864E-2</v>
      </c>
      <c r="W296" s="5">
        <f t="shared" si="460"/>
        <v>6.7598712307251813E-2</v>
      </c>
      <c r="X296" s="5">
        <f t="shared" si="461"/>
        <v>7.2664774825541387E-2</v>
      </c>
      <c r="Y296" s="5">
        <f t="shared" si="462"/>
        <v>3.9055252091541599E-2</v>
      </c>
      <c r="Z296" s="5">
        <f t="shared" si="463"/>
        <v>7.6738170734528405E-3</v>
      </c>
      <c r="AA296" s="5">
        <f t="shared" si="464"/>
        <v>1.7036195358771388E-2</v>
      </c>
      <c r="AB296" s="5">
        <f t="shared" si="465"/>
        <v>1.8910533670802879E-2</v>
      </c>
      <c r="AC296" s="5">
        <f t="shared" si="466"/>
        <v>2.0872304177148525E-3</v>
      </c>
      <c r="AD296" s="5">
        <f t="shared" si="467"/>
        <v>3.7517993256957836E-2</v>
      </c>
      <c r="AE296" s="5">
        <f t="shared" si="468"/>
        <v>4.0329711008867217E-2</v>
      </c>
      <c r="AF296" s="5">
        <f t="shared" si="469"/>
        <v>2.1676073916308249E-2</v>
      </c>
      <c r="AG296" s="5">
        <f t="shared" si="470"/>
        <v>7.766849280950768E-3</v>
      </c>
      <c r="AH296" s="5">
        <f t="shared" si="471"/>
        <v>2.0622293334536857E-3</v>
      </c>
      <c r="AI296" s="5">
        <f t="shared" si="472"/>
        <v>4.5782355069219783E-3</v>
      </c>
      <c r="AJ296" s="5">
        <f t="shared" si="473"/>
        <v>5.0819373036795866E-3</v>
      </c>
      <c r="AK296" s="5">
        <f t="shared" si="474"/>
        <v>3.7607045653990298E-3</v>
      </c>
      <c r="AL296" s="5">
        <f t="shared" si="475"/>
        <v>1.9924024392121883E-4</v>
      </c>
      <c r="AM296" s="5">
        <f t="shared" si="476"/>
        <v>1.6658303331356556E-2</v>
      </c>
      <c r="AN296" s="5">
        <f t="shared" si="477"/>
        <v>1.7906729569739654E-2</v>
      </c>
      <c r="AO296" s="5">
        <f t="shared" si="478"/>
        <v>9.6243584207106776E-3</v>
      </c>
      <c r="AP296" s="5">
        <f t="shared" si="479"/>
        <v>3.448546151306001E-3</v>
      </c>
      <c r="AQ296" s="5">
        <f t="shared" si="480"/>
        <v>9.2674779225511764E-4</v>
      </c>
      <c r="AR296" s="5">
        <f t="shared" si="481"/>
        <v>4.4335587184835397E-4</v>
      </c>
      <c r="AS296" s="5">
        <f t="shared" si="482"/>
        <v>9.8426860765244263E-4</v>
      </c>
      <c r="AT296" s="5">
        <f t="shared" si="483"/>
        <v>1.0925587699687025E-3</v>
      </c>
      <c r="AU296" s="5">
        <f t="shared" si="484"/>
        <v>8.0850874551582333E-4</v>
      </c>
      <c r="AV296" s="5">
        <f t="shared" si="485"/>
        <v>4.4873082085618348E-4</v>
      </c>
      <c r="AW296" s="5">
        <f t="shared" si="486"/>
        <v>1.3207518941019426E-5</v>
      </c>
      <c r="AX296" s="5">
        <f t="shared" si="487"/>
        <v>6.1636885351453305E-3</v>
      </c>
      <c r="AY296" s="5">
        <f t="shared" si="488"/>
        <v>6.6256149594296149E-3</v>
      </c>
      <c r="AZ296" s="5">
        <f t="shared" si="489"/>
        <v>3.5610798096226662E-3</v>
      </c>
      <c r="BA296" s="5">
        <f t="shared" si="490"/>
        <v>1.2759861525461493E-3</v>
      </c>
      <c r="BB296" s="5">
        <f t="shared" si="491"/>
        <v>3.4290315336867793E-4</v>
      </c>
      <c r="BC296" s="5">
        <f t="shared" si="492"/>
        <v>7.3720281277695409E-5</v>
      </c>
      <c r="BD296" s="5">
        <f t="shared" si="493"/>
        <v>7.9430395185171103E-5</v>
      </c>
      <c r="BE296" s="5">
        <f t="shared" si="494"/>
        <v>1.7633880464525061E-4</v>
      </c>
      <c r="BF296" s="5">
        <f t="shared" si="495"/>
        <v>1.9573976656684868E-4</v>
      </c>
      <c r="BG296" s="5">
        <f t="shared" si="496"/>
        <v>1.4485016043489941E-4</v>
      </c>
      <c r="BH296" s="5">
        <f t="shared" si="497"/>
        <v>8.0393355982356779E-5</v>
      </c>
      <c r="BI296" s="5">
        <f t="shared" si="498"/>
        <v>3.5695323590673791E-5</v>
      </c>
      <c r="BJ296" s="8">
        <f t="shared" si="499"/>
        <v>0.62505256256002206</v>
      </c>
      <c r="BK296" s="8">
        <f t="shared" si="500"/>
        <v>0.20121231846895082</v>
      </c>
      <c r="BL296" s="8">
        <f t="shared" si="501"/>
        <v>0.16472816269810286</v>
      </c>
      <c r="BM296" s="8">
        <f t="shared" si="502"/>
        <v>0.63161984985283626</v>
      </c>
      <c r="BN296" s="8">
        <f t="shared" si="503"/>
        <v>0.3604346035072038</v>
      </c>
    </row>
    <row r="297" spans="1:66" x14ac:dyDescent="0.25">
      <c r="A297" t="s">
        <v>196</v>
      </c>
      <c r="B297" t="s">
        <v>518</v>
      </c>
      <c r="C297" t="s">
        <v>302</v>
      </c>
      <c r="D297" s="16"/>
      <c r="E297">
        <f>VLOOKUP(A297,home!$A$2:$E$405,3,FALSE)</f>
        <v>1.6077999999999999</v>
      </c>
      <c r="F297" t="e">
        <f>VLOOKUP(B297,home!$B$2:$E$405,3,FALSE)</f>
        <v>#N/A</v>
      </c>
      <c r="G297">
        <f>VLOOKUP(C297,away!$B$2:$E$405,4,FALSE)</f>
        <v>0.87809999999999999</v>
      </c>
      <c r="H297">
        <f>VLOOKUP(A297,away!$A$2:$E$405,3,FALSE)</f>
        <v>1.3987000000000001</v>
      </c>
      <c r="I297">
        <f>VLOOKUP(C297,away!$B$2:$E$405,3,FALSE)</f>
        <v>0.96730000000000005</v>
      </c>
      <c r="J297" t="e">
        <f>VLOOKUP(B297,home!$B$2:$E$405,4,FALSE)</f>
        <v>#N/A</v>
      </c>
      <c r="K297" s="3" t="e">
        <f t="shared" si="448"/>
        <v>#N/A</v>
      </c>
      <c r="L297" s="3" t="e">
        <f t="shared" si="449"/>
        <v>#N/A</v>
      </c>
      <c r="M297" s="5" t="e">
        <f t="shared" si="450"/>
        <v>#N/A</v>
      </c>
      <c r="N297" s="5" t="e">
        <f t="shared" si="451"/>
        <v>#N/A</v>
      </c>
      <c r="O297" s="5" t="e">
        <f t="shared" si="452"/>
        <v>#N/A</v>
      </c>
      <c r="P297" s="5" t="e">
        <f t="shared" si="453"/>
        <v>#N/A</v>
      </c>
      <c r="Q297" s="5" t="e">
        <f t="shared" si="454"/>
        <v>#N/A</v>
      </c>
      <c r="R297" s="5" t="e">
        <f t="shared" si="455"/>
        <v>#N/A</v>
      </c>
      <c r="S297" s="5" t="e">
        <f t="shared" si="456"/>
        <v>#N/A</v>
      </c>
      <c r="T297" s="5" t="e">
        <f t="shared" si="457"/>
        <v>#N/A</v>
      </c>
      <c r="U297" s="5" t="e">
        <f t="shared" si="458"/>
        <v>#N/A</v>
      </c>
      <c r="V297" s="5" t="e">
        <f t="shared" si="459"/>
        <v>#N/A</v>
      </c>
      <c r="W297" s="5" t="e">
        <f t="shared" si="460"/>
        <v>#N/A</v>
      </c>
      <c r="X297" s="5" t="e">
        <f t="shared" si="461"/>
        <v>#N/A</v>
      </c>
      <c r="Y297" s="5" t="e">
        <f t="shared" si="462"/>
        <v>#N/A</v>
      </c>
      <c r="Z297" s="5" t="e">
        <f t="shared" si="463"/>
        <v>#N/A</v>
      </c>
      <c r="AA297" s="5" t="e">
        <f t="shared" si="464"/>
        <v>#N/A</v>
      </c>
      <c r="AB297" s="5" t="e">
        <f t="shared" si="465"/>
        <v>#N/A</v>
      </c>
      <c r="AC297" s="5" t="e">
        <f t="shared" si="466"/>
        <v>#N/A</v>
      </c>
      <c r="AD297" s="5" t="e">
        <f t="shared" si="467"/>
        <v>#N/A</v>
      </c>
      <c r="AE297" s="5" t="e">
        <f t="shared" si="468"/>
        <v>#N/A</v>
      </c>
      <c r="AF297" s="5" t="e">
        <f t="shared" si="469"/>
        <v>#N/A</v>
      </c>
      <c r="AG297" s="5" t="e">
        <f t="shared" si="470"/>
        <v>#N/A</v>
      </c>
      <c r="AH297" s="5" t="e">
        <f t="shared" si="471"/>
        <v>#N/A</v>
      </c>
      <c r="AI297" s="5" t="e">
        <f t="shared" si="472"/>
        <v>#N/A</v>
      </c>
      <c r="AJ297" s="5" t="e">
        <f t="shared" si="473"/>
        <v>#N/A</v>
      </c>
      <c r="AK297" s="5" t="e">
        <f t="shared" si="474"/>
        <v>#N/A</v>
      </c>
      <c r="AL297" s="5" t="e">
        <f t="shared" si="475"/>
        <v>#N/A</v>
      </c>
      <c r="AM297" s="5" t="e">
        <f t="shared" si="476"/>
        <v>#N/A</v>
      </c>
      <c r="AN297" s="5" t="e">
        <f t="shared" si="477"/>
        <v>#N/A</v>
      </c>
      <c r="AO297" s="5" t="e">
        <f t="shared" si="478"/>
        <v>#N/A</v>
      </c>
      <c r="AP297" s="5" t="e">
        <f t="shared" si="479"/>
        <v>#N/A</v>
      </c>
      <c r="AQ297" s="5" t="e">
        <f t="shared" si="480"/>
        <v>#N/A</v>
      </c>
      <c r="AR297" s="5" t="e">
        <f t="shared" si="481"/>
        <v>#N/A</v>
      </c>
      <c r="AS297" s="5" t="e">
        <f t="shared" si="482"/>
        <v>#N/A</v>
      </c>
      <c r="AT297" s="5" t="e">
        <f t="shared" si="483"/>
        <v>#N/A</v>
      </c>
      <c r="AU297" s="5" t="e">
        <f t="shared" si="484"/>
        <v>#N/A</v>
      </c>
      <c r="AV297" s="5" t="e">
        <f t="shared" si="485"/>
        <v>#N/A</v>
      </c>
      <c r="AW297" s="5" t="e">
        <f t="shared" si="486"/>
        <v>#N/A</v>
      </c>
      <c r="AX297" s="5" t="e">
        <f t="shared" si="487"/>
        <v>#N/A</v>
      </c>
      <c r="AY297" s="5" t="e">
        <f t="shared" si="488"/>
        <v>#N/A</v>
      </c>
      <c r="AZ297" s="5" t="e">
        <f t="shared" si="489"/>
        <v>#N/A</v>
      </c>
      <c r="BA297" s="5" t="e">
        <f t="shared" si="490"/>
        <v>#N/A</v>
      </c>
      <c r="BB297" s="5" t="e">
        <f t="shared" si="491"/>
        <v>#N/A</v>
      </c>
      <c r="BC297" s="5" t="e">
        <f t="shared" si="492"/>
        <v>#N/A</v>
      </c>
      <c r="BD297" s="5" t="e">
        <f t="shared" si="493"/>
        <v>#N/A</v>
      </c>
      <c r="BE297" s="5" t="e">
        <f t="shared" si="494"/>
        <v>#N/A</v>
      </c>
      <c r="BF297" s="5" t="e">
        <f t="shared" si="495"/>
        <v>#N/A</v>
      </c>
      <c r="BG297" s="5" t="e">
        <f t="shared" si="496"/>
        <v>#N/A</v>
      </c>
      <c r="BH297" s="5" t="e">
        <f t="shared" si="497"/>
        <v>#N/A</v>
      </c>
      <c r="BI297" s="5" t="e">
        <f t="shared" si="498"/>
        <v>#N/A</v>
      </c>
      <c r="BJ297" s="8" t="e">
        <f t="shared" si="499"/>
        <v>#N/A</v>
      </c>
      <c r="BK297" s="8" t="e">
        <f t="shared" si="500"/>
        <v>#N/A</v>
      </c>
      <c r="BL297" s="8" t="e">
        <f t="shared" si="501"/>
        <v>#N/A</v>
      </c>
      <c r="BM297" s="8" t="e">
        <f t="shared" si="502"/>
        <v>#N/A</v>
      </c>
      <c r="BN297" s="8" t="e">
        <f t="shared" si="503"/>
        <v>#N/A</v>
      </c>
    </row>
    <row r="298" spans="1:66" x14ac:dyDescent="0.25">
      <c r="A298" t="s">
        <v>196</v>
      </c>
      <c r="B298" t="s">
        <v>201</v>
      </c>
      <c r="C298" t="s">
        <v>199</v>
      </c>
      <c r="D298" s="16"/>
      <c r="E298">
        <f>VLOOKUP(A298,home!$A$2:$E$405,3,FALSE)</f>
        <v>1.6077999999999999</v>
      </c>
      <c r="F298">
        <f>VLOOKUP(B298,home!$B$2:$E$405,3,FALSE)</f>
        <v>0.98780000000000001</v>
      </c>
      <c r="G298">
        <f>VLOOKUP(C298,away!$B$2:$E$405,4,FALSE)</f>
        <v>0.76829999999999998</v>
      </c>
      <c r="H298">
        <f>VLOOKUP(A298,away!$A$2:$E$405,3,FALSE)</f>
        <v>1.3987000000000001</v>
      </c>
      <c r="I298">
        <f>VLOOKUP(C298,away!$B$2:$E$405,3,FALSE)</f>
        <v>0.79910000000000003</v>
      </c>
      <c r="J298">
        <f>VLOOKUP(B298,home!$B$2:$E$405,4,FALSE)</f>
        <v>1.0513999999999999</v>
      </c>
      <c r="K298" s="3">
        <f t="shared" si="448"/>
        <v>1.2202024125719999</v>
      </c>
      <c r="L298" s="3">
        <f t="shared" si="449"/>
        <v>1.1751510101380001</v>
      </c>
      <c r="M298" s="5">
        <f t="shared" si="450"/>
        <v>9.1140462120745114E-2</v>
      </c>
      <c r="N298" s="5">
        <f t="shared" si="451"/>
        <v>0.11120981176266016</v>
      </c>
      <c r="O298" s="5">
        <f t="shared" si="452"/>
        <v>0.10710380612563775</v>
      </c>
      <c r="P298" s="5">
        <f t="shared" si="453"/>
        <v>0.13068832263014693</v>
      </c>
      <c r="Q298" s="5">
        <f t="shared" si="454"/>
        <v>6.7849240307237962E-2</v>
      </c>
      <c r="R298" s="5">
        <f t="shared" si="455"/>
        <v>6.2931572979083875E-2</v>
      </c>
      <c r="S298" s="5">
        <f t="shared" si="456"/>
        <v>4.6849218432901192E-2</v>
      </c>
      <c r="T298" s="5">
        <f t="shared" si="457"/>
        <v>7.9733103284146609E-2</v>
      </c>
      <c r="U298" s="5">
        <f t="shared" si="458"/>
        <v>7.6789257176029024E-2</v>
      </c>
      <c r="V298" s="5">
        <f t="shared" si="459"/>
        <v>7.4642366190255834E-3</v>
      </c>
      <c r="W298" s="5">
        <f t="shared" si="460"/>
        <v>2.7596602238023054E-2</v>
      </c>
      <c r="X298" s="5">
        <f t="shared" si="461"/>
        <v>3.2430174996389387E-2</v>
      </c>
      <c r="Y298" s="5">
        <f t="shared" si="462"/>
        <v>1.905517645297955E-2</v>
      </c>
      <c r="Z298" s="5">
        <f t="shared" si="463"/>
        <v>2.4651367185314556E-2</v>
      </c>
      <c r="AA298" s="5">
        <f t="shared" si="464"/>
        <v>3.0079657712719053E-2</v>
      </c>
      <c r="AB298" s="5">
        <f t="shared" si="465"/>
        <v>1.8351635455199879E-2</v>
      </c>
      <c r="AC298" s="5">
        <f t="shared" si="466"/>
        <v>6.6894586440832194E-4</v>
      </c>
      <c r="AD298" s="5">
        <f t="shared" si="467"/>
        <v>8.4183601574063949E-3</v>
      </c>
      <c r="AE298" s="5">
        <f t="shared" si="468"/>
        <v>9.8928444426816167E-3</v>
      </c>
      <c r="AF298" s="5">
        <f t="shared" si="469"/>
        <v>5.8127930699777026E-3</v>
      </c>
      <c r="AG298" s="5">
        <f t="shared" si="470"/>
        <v>2.276969882635821E-3</v>
      </c>
      <c r="AH298" s="5">
        <f t="shared" si="471"/>
        <v>7.2422697622762863E-3</v>
      </c>
      <c r="AI298" s="5">
        <f t="shared" si="472"/>
        <v>8.8370350364267696E-3</v>
      </c>
      <c r="AJ298" s="5">
        <f t="shared" si="473"/>
        <v>5.3914857357156183E-3</v>
      </c>
      <c r="AK298" s="5">
        <f t="shared" si="474"/>
        <v>2.1929013006892406E-3</v>
      </c>
      <c r="AL298" s="5">
        <f t="shared" si="475"/>
        <v>3.836865028578706E-5</v>
      </c>
      <c r="AM298" s="5">
        <f t="shared" si="476"/>
        <v>2.0544206747934576E-3</v>
      </c>
      <c r="AN298" s="5">
        <f t="shared" si="477"/>
        <v>2.4142545312319233E-3</v>
      </c>
      <c r="AO298" s="5">
        <f t="shared" si="478"/>
        <v>1.4185568255537194E-3</v>
      </c>
      <c r="AP298" s="5">
        <f t="shared" si="479"/>
        <v>5.5567282882920265E-4</v>
      </c>
      <c r="AQ298" s="5">
        <f t="shared" si="480"/>
        <v>1.6324987152621935E-4</v>
      </c>
      <c r="AR298" s="5">
        <f t="shared" si="481"/>
        <v>1.7021521253661734E-3</v>
      </c>
      <c r="AS298" s="5">
        <f t="shared" si="482"/>
        <v>2.076970129936362E-3</v>
      </c>
      <c r="AT298" s="5">
        <f t="shared" si="483"/>
        <v>1.2671619816941647E-3</v>
      </c>
      <c r="AU298" s="5">
        <f t="shared" si="484"/>
        <v>5.153980357275788E-4</v>
      </c>
      <c r="AV298" s="5">
        <f t="shared" si="485"/>
        <v>1.5722248165741536E-4</v>
      </c>
      <c r="AW298" s="5">
        <f t="shared" si="486"/>
        <v>1.528268208443741E-6</v>
      </c>
      <c r="AX298" s="5">
        <f t="shared" si="487"/>
        <v>4.1780151063679487E-4</v>
      </c>
      <c r="AY298" s="5">
        <f t="shared" si="488"/>
        <v>4.9097986726201188E-4</v>
      </c>
      <c r="AZ298" s="5">
        <f t="shared" si="489"/>
        <v>2.8848774348518729E-4</v>
      </c>
      <c r="BA298" s="5">
        <f t="shared" si="490"/>
        <v>1.1300555438968334E-4</v>
      </c>
      <c r="BB298" s="5">
        <f t="shared" si="491"/>
        <v>3.3199647848060264E-5</v>
      </c>
      <c r="BC298" s="5">
        <f t="shared" si="492"/>
        <v>7.8029199409747759E-6</v>
      </c>
      <c r="BD298" s="5">
        <f t="shared" si="493"/>
        <v>3.3338096492210016E-4</v>
      </c>
      <c r="BE298" s="5">
        <f t="shared" si="494"/>
        <v>4.067922577035279E-4</v>
      </c>
      <c r="BF298" s="5">
        <f t="shared" si="495"/>
        <v>2.481844471327278E-4</v>
      </c>
      <c r="BG298" s="5">
        <f t="shared" si="496"/>
        <v>1.0094508705140081E-4</v>
      </c>
      <c r="BH298" s="5">
        <f t="shared" si="497"/>
        <v>3.0793359689352455E-5</v>
      </c>
      <c r="BI298" s="5">
        <f t="shared" si="498"/>
        <v>7.5148263568290504E-6</v>
      </c>
      <c r="BJ298" s="8">
        <f t="shared" si="499"/>
        <v>0.37223250856963541</v>
      </c>
      <c r="BK298" s="8">
        <f t="shared" si="500"/>
        <v>0.27734053418477489</v>
      </c>
      <c r="BL298" s="8">
        <f t="shared" si="501"/>
        <v>0.32576613698101492</v>
      </c>
      <c r="BM298" s="8">
        <f t="shared" si="502"/>
        <v>0.42857787939617442</v>
      </c>
      <c r="BN298" s="8">
        <f t="shared" si="503"/>
        <v>0.57092321592551176</v>
      </c>
    </row>
    <row r="299" spans="1:66" x14ac:dyDescent="0.25">
      <c r="A299" t="s">
        <v>196</v>
      </c>
      <c r="B299" t="s">
        <v>203</v>
      </c>
      <c r="C299" t="s">
        <v>198</v>
      </c>
      <c r="D299" s="16"/>
      <c r="E299">
        <f>VLOOKUP(A299,home!$A$2:$E$405,3,FALSE)</f>
        <v>1.6077999999999999</v>
      </c>
      <c r="F299">
        <f>VLOOKUP(B299,home!$B$2:$E$405,3,FALSE)</f>
        <v>0.69510000000000005</v>
      </c>
      <c r="G299">
        <f>VLOOKUP(C299,away!$B$2:$E$405,4,FALSE)</f>
        <v>1.6464000000000001</v>
      </c>
      <c r="H299">
        <f>VLOOKUP(A299,away!$A$2:$E$405,3,FALSE)</f>
        <v>1.3987000000000001</v>
      </c>
      <c r="I299">
        <f>VLOOKUP(C299,away!$B$2:$E$405,3,FALSE)</f>
        <v>0.96730000000000005</v>
      </c>
      <c r="J299">
        <f>VLOOKUP(B299,home!$B$2:$E$405,4,FALSE)</f>
        <v>0.75700000000000001</v>
      </c>
      <c r="K299" s="3">
        <f t="shared" si="448"/>
        <v>1.8399866425920002</v>
      </c>
      <c r="L299" s="3">
        <f t="shared" si="449"/>
        <v>1.0241926200700002</v>
      </c>
      <c r="M299" s="5">
        <f t="shared" si="450"/>
        <v>5.7029918512839048E-2</v>
      </c>
      <c r="N299" s="5">
        <f t="shared" si="451"/>
        <v>0.10493428829173407</v>
      </c>
      <c r="O299" s="5">
        <f t="shared" si="452"/>
        <v>5.8409621664043239E-2</v>
      </c>
      <c r="P299" s="5">
        <f t="shared" si="453"/>
        <v>0.10747292366069187</v>
      </c>
      <c r="Q299" s="5">
        <f t="shared" si="454"/>
        <v>9.6538844403344412E-2</v>
      </c>
      <c r="R299" s="5">
        <f t="shared" si="455"/>
        <v>2.9911351724696941E-2</v>
      </c>
      <c r="S299" s="5">
        <f t="shared" si="456"/>
        <v>5.0633201052078372E-2</v>
      </c>
      <c r="T299" s="5">
        <f t="shared" si="457"/>
        <v>9.8874371987991413E-2</v>
      </c>
      <c r="U299" s="5">
        <f t="shared" si="458"/>
        <v>5.5036487635313561E-2</v>
      </c>
      <c r="V299" s="5">
        <f t="shared" si="459"/>
        <v>1.0602033874438888E-2</v>
      </c>
      <c r="W299" s="5">
        <f t="shared" si="460"/>
        <v>5.9210061397807046E-2</v>
      </c>
      <c r="X299" s="5">
        <f t="shared" si="461"/>
        <v>6.0642507917525589E-2</v>
      </c>
      <c r="Y299" s="5">
        <f t="shared" si="462"/>
        <v>3.105480453583313E-2</v>
      </c>
      <c r="Z299" s="5">
        <f t="shared" si="463"/>
        <v>1.0211661897584228E-2</v>
      </c>
      <c r="AA299" s="5">
        <f t="shared" si="464"/>
        <v>1.8789321490220657E-2</v>
      </c>
      <c r="AB299" s="5">
        <f t="shared" si="465"/>
        <v>1.7286050282686413E-2</v>
      </c>
      <c r="AC299" s="5">
        <f t="shared" si="466"/>
        <v>1.2487212928630634E-3</v>
      </c>
      <c r="AD299" s="5">
        <f t="shared" si="467"/>
        <v>2.7236430519754318E-2</v>
      </c>
      <c r="AE299" s="5">
        <f t="shared" si="468"/>
        <v>2.7895351135381698E-2</v>
      </c>
      <c r="AF299" s="5">
        <f t="shared" si="469"/>
        <v>1.4285106383559615E-2</v>
      </c>
      <c r="AG299" s="5">
        <f t="shared" si="470"/>
        <v>4.8769001783188701E-3</v>
      </c>
      <c r="AH299" s="5">
        <f t="shared" si="471"/>
        <v>2.6146771885389446E-3</v>
      </c>
      <c r="AI299" s="5">
        <f t="shared" si="472"/>
        <v>4.8109711016016635E-3</v>
      </c>
      <c r="AJ299" s="5">
        <f t="shared" si="473"/>
        <v>4.4260612824215907E-3</v>
      </c>
      <c r="AK299" s="5">
        <f t="shared" si="474"/>
        <v>2.7146312129831146E-3</v>
      </c>
      <c r="AL299" s="5">
        <f t="shared" si="475"/>
        <v>9.4128648036654236E-5</v>
      </c>
      <c r="AM299" s="5">
        <f t="shared" si="476"/>
        <v>1.0022933669646602E-2</v>
      </c>
      <c r="AN299" s="5">
        <f t="shared" si="477"/>
        <v>1.0265414695903176E-2</v>
      </c>
      <c r="AO299" s="5">
        <f t="shared" si="478"/>
        <v>5.2568809867510786E-3</v>
      </c>
      <c r="AP299" s="5">
        <f t="shared" si="479"/>
        <v>1.794686237072252E-3</v>
      </c>
      <c r="AQ299" s="5">
        <f t="shared" si="480"/>
        <v>4.5952609983764974E-4</v>
      </c>
      <c r="AR299" s="5">
        <f t="shared" si="481"/>
        <v>5.3558661607339304E-4</v>
      </c>
      <c r="AS299" s="5">
        <f t="shared" si="482"/>
        <v>9.8547221952609287E-4</v>
      </c>
      <c r="AT299" s="5">
        <f t="shared" si="483"/>
        <v>9.0662786028675136E-4</v>
      </c>
      <c r="AU299" s="5">
        <f t="shared" si="484"/>
        <v>5.5606105090979607E-4</v>
      </c>
      <c r="AV299" s="5">
        <f t="shared" si="485"/>
        <v>2.5578622653492394E-4</v>
      </c>
      <c r="AW299" s="5">
        <f t="shared" si="486"/>
        <v>4.9273751920864349E-6</v>
      </c>
      <c r="AX299" s="5">
        <f t="shared" si="487"/>
        <v>3.073677345289226E-3</v>
      </c>
      <c r="AY299" s="5">
        <f t="shared" si="488"/>
        <v>3.1480376535215756E-3</v>
      </c>
      <c r="AZ299" s="5">
        <f t="shared" si="489"/>
        <v>1.6120984662196388E-3</v>
      </c>
      <c r="BA299" s="5">
        <f t="shared" si="490"/>
        <v>5.5036645064277358E-4</v>
      </c>
      <c r="BB299" s="5">
        <f t="shared" si="491"/>
        <v>1.4092031427061216E-4</v>
      </c>
      <c r="BC299" s="5">
        <f t="shared" si="492"/>
        <v>2.8865909178781234E-5</v>
      </c>
      <c r="BD299" s="5">
        <f t="shared" si="493"/>
        <v>9.1423976598438913E-5</v>
      </c>
      <c r="BE299" s="5">
        <f t="shared" si="494"/>
        <v>1.6821889575377119E-4</v>
      </c>
      <c r="BF299" s="5">
        <f t="shared" si="495"/>
        <v>1.5476026060925761E-4</v>
      </c>
      <c r="BG299" s="5">
        <f t="shared" si="496"/>
        <v>9.4918937441696929E-5</v>
      </c>
      <c r="BH299" s="5">
        <f t="shared" si="497"/>
        <v>4.3662394255437043E-5</v>
      </c>
      <c r="BI299" s="5">
        <f t="shared" si="498"/>
        <v>1.6067644442717957E-5</v>
      </c>
      <c r="BJ299" s="8">
        <f t="shared" si="499"/>
        <v>0.56190207457958352</v>
      </c>
      <c r="BK299" s="8">
        <f t="shared" si="500"/>
        <v>0.23022896469446949</v>
      </c>
      <c r="BL299" s="8">
        <f t="shared" si="501"/>
        <v>0.19780775966493847</v>
      </c>
      <c r="BM299" s="8">
        <f t="shared" si="502"/>
        <v>0.54271040230089662</v>
      </c>
      <c r="BN299" s="8">
        <f t="shared" si="503"/>
        <v>0.45429694825734962</v>
      </c>
    </row>
    <row r="300" spans="1:66" x14ac:dyDescent="0.25">
      <c r="A300" t="s">
        <v>196</v>
      </c>
      <c r="B300" t="s">
        <v>301</v>
      </c>
      <c r="C300" t="s">
        <v>307</v>
      </c>
      <c r="D300" s="16"/>
      <c r="E300">
        <f>VLOOKUP(A300,home!$A$2:$E$405,3,FALSE)</f>
        <v>1.6077999999999999</v>
      </c>
      <c r="F300">
        <f>VLOOKUP(B300,home!$B$2:$E$405,3,FALSE)</f>
        <v>0.80489999999999995</v>
      </c>
      <c r="G300">
        <f>VLOOKUP(C300,away!$B$2:$E$405,4,FALSE)</f>
        <v>0.84150000000000003</v>
      </c>
      <c r="H300">
        <f>VLOOKUP(A300,away!$A$2:$E$405,3,FALSE)</f>
        <v>1.3987000000000001</v>
      </c>
      <c r="I300">
        <f>VLOOKUP(C300,away!$B$2:$E$405,3,FALSE)</f>
        <v>1.2196</v>
      </c>
      <c r="J300">
        <f>VLOOKUP(B300,home!$B$2:$E$405,4,FALSE)</f>
        <v>1.3877999999999999</v>
      </c>
      <c r="K300" s="3">
        <f t="shared" si="448"/>
        <v>1.0890004821299999</v>
      </c>
      <c r="L300" s="3">
        <f t="shared" si="449"/>
        <v>2.3673849028560001</v>
      </c>
      <c r="M300" s="5">
        <f t="shared" si="450"/>
        <v>3.1543574077517594E-2</v>
      </c>
      <c r="N300" s="5">
        <f t="shared" si="451"/>
        <v>3.4350967378520024E-2</v>
      </c>
      <c r="O300" s="5">
        <f t="shared" si="452"/>
        <v>7.4675781053235038E-2</v>
      </c>
      <c r="P300" s="5">
        <f t="shared" si="453"/>
        <v>8.1321961570407261E-2</v>
      </c>
      <c r="Q300" s="5">
        <f t="shared" si="454"/>
        <v>1.8704110018420102E-2</v>
      </c>
      <c r="R300" s="5">
        <f t="shared" si="455"/>
        <v>8.8393158337204389E-2</v>
      </c>
      <c r="S300" s="5">
        <f t="shared" si="456"/>
        <v>5.2413697774123975E-2</v>
      </c>
      <c r="T300" s="5">
        <f t="shared" si="457"/>
        <v>4.4279827678965412E-2</v>
      </c>
      <c r="U300" s="5">
        <f t="shared" si="458"/>
        <v>9.6260192046208976E-2</v>
      </c>
      <c r="V300" s="5">
        <f t="shared" si="459"/>
        <v>1.5014097661559079E-2</v>
      </c>
      <c r="W300" s="5">
        <f t="shared" si="460"/>
        <v>6.7895949426240183E-3</v>
      </c>
      <c r="X300" s="5">
        <f t="shared" si="461"/>
        <v>1.6073584563675553E-2</v>
      </c>
      <c r="Y300" s="5">
        <f t="shared" si="462"/>
        <v>1.9026180715412375E-2</v>
      </c>
      <c r="Z300" s="5">
        <f t="shared" si="463"/>
        <v>6.9753542854419218E-2</v>
      </c>
      <c r="AA300" s="5">
        <f t="shared" si="464"/>
        <v>7.5961641798738128E-2</v>
      </c>
      <c r="AB300" s="5">
        <f t="shared" si="465"/>
        <v>4.1361132271106084E-2</v>
      </c>
      <c r="AC300" s="5">
        <f t="shared" si="466"/>
        <v>2.4192246534253076E-3</v>
      </c>
      <c r="AD300" s="5">
        <f t="shared" si="467"/>
        <v>1.8484680414962405E-3</v>
      </c>
      <c r="AE300" s="5">
        <f t="shared" si="468"/>
        <v>4.3760353348499988E-3</v>
      </c>
      <c r="AF300" s="5">
        <f t="shared" si="469"/>
        <v>5.1798799930441435E-3</v>
      </c>
      <c r="AG300" s="5">
        <f t="shared" si="470"/>
        <v>4.0875898980461834E-3</v>
      </c>
      <c r="AH300" s="5">
        <f t="shared" si="471"/>
        <v>4.1283371068567769E-2</v>
      </c>
      <c r="AI300" s="5">
        <f t="shared" si="472"/>
        <v>4.4957610997621987E-2</v>
      </c>
      <c r="AJ300" s="5">
        <f t="shared" si="473"/>
        <v>2.4479430025911662E-2</v>
      </c>
      <c r="AK300" s="5">
        <f t="shared" si="474"/>
        <v>8.8860370334951332E-3</v>
      </c>
      <c r="AL300" s="5">
        <f t="shared" si="475"/>
        <v>2.4947850717557928E-4</v>
      </c>
      <c r="AM300" s="5">
        <f t="shared" si="476"/>
        <v>4.0259651767826063E-4</v>
      </c>
      <c r="AN300" s="5">
        <f t="shared" si="477"/>
        <v>9.5310091789391313E-4</v>
      </c>
      <c r="AO300" s="5">
        <f t="shared" si="478"/>
        <v>1.128178361960123E-3</v>
      </c>
      <c r="AP300" s="5">
        <f t="shared" si="479"/>
        <v>8.9027747394440247E-4</v>
      </c>
      <c r="AQ300" s="5">
        <f t="shared" si="480"/>
        <v>5.2690736279218861E-4</v>
      </c>
      <c r="AR300" s="5">
        <f t="shared" si="481"/>
        <v>1.9546725881345903E-2</v>
      </c>
      <c r="AS300" s="5">
        <f t="shared" si="482"/>
        <v>2.1286393908848632E-2</v>
      </c>
      <c r="AT300" s="5">
        <f t="shared" si="483"/>
        <v>1.1590446614772626E-2</v>
      </c>
      <c r="AU300" s="5">
        <f t="shared" si="484"/>
        <v>4.2073339838631391E-3</v>
      </c>
      <c r="AV300" s="5">
        <f t="shared" si="485"/>
        <v>1.1454471842272226E-3</v>
      </c>
      <c r="AW300" s="5">
        <f t="shared" si="486"/>
        <v>1.7866010366870724E-5</v>
      </c>
      <c r="AX300" s="5">
        <f t="shared" si="487"/>
        <v>7.3071300309247473E-5</v>
      </c>
      <c r="AY300" s="5">
        <f t="shared" si="488"/>
        <v>1.7298789318416944E-4</v>
      </c>
      <c r="AZ300" s="5">
        <f t="shared" si="489"/>
        <v>2.0476446335053456E-4</v>
      </c>
      <c r="BA300" s="5">
        <f t="shared" si="490"/>
        <v>1.6158543305915544E-4</v>
      </c>
      <c r="BB300" s="5">
        <f t="shared" si="491"/>
        <v>9.5633728686423346E-5</v>
      </c>
      <c r="BC300" s="5">
        <f t="shared" si="492"/>
        <v>4.528036909921308E-5</v>
      </c>
      <c r="BD300" s="5">
        <f t="shared" si="493"/>
        <v>7.7124372919604861E-3</v>
      </c>
      <c r="BE300" s="5">
        <f t="shared" si="494"/>
        <v>8.3988479293423592E-3</v>
      </c>
      <c r="BF300" s="5">
        <f t="shared" si="495"/>
        <v>4.5731747221951901E-3</v>
      </c>
      <c r="BG300" s="5">
        <f t="shared" si="496"/>
        <v>1.6600631591117637E-3</v>
      </c>
      <c r="BH300" s="5">
        <f t="shared" si="497"/>
        <v>4.519523951597402E-4</v>
      </c>
      <c r="BI300" s="5">
        <f t="shared" si="498"/>
        <v>9.8435275245753085E-5</v>
      </c>
      <c r="BJ300" s="8">
        <f t="shared" si="499"/>
        <v>0.15937062238701172</v>
      </c>
      <c r="BK300" s="8">
        <f t="shared" si="500"/>
        <v>0.18313502213739299</v>
      </c>
      <c r="BL300" s="8">
        <f t="shared" si="501"/>
        <v>0.57692961297816192</v>
      </c>
      <c r="BM300" s="8">
        <f t="shared" si="502"/>
        <v>0.66004412603886409</v>
      </c>
      <c r="BN300" s="8">
        <f t="shared" si="503"/>
        <v>0.32898955243530442</v>
      </c>
    </row>
    <row r="301" spans="1:66" x14ac:dyDescent="0.25">
      <c r="A301" t="s">
        <v>32</v>
      </c>
      <c r="B301" t="s">
        <v>330</v>
      </c>
      <c r="C301" t="s">
        <v>312</v>
      </c>
      <c r="D301" s="16"/>
      <c r="E301">
        <f>VLOOKUP(A301,home!$A$2:$E$405,3,FALSE)</f>
        <v>1.268</v>
      </c>
      <c r="F301">
        <f>VLOOKUP(B301,home!$B$2:$E$405,3,FALSE)</f>
        <v>0.92779999999999996</v>
      </c>
      <c r="G301">
        <f>VLOOKUP(C301,away!$B$2:$E$405,4,FALSE)</f>
        <v>1.0206</v>
      </c>
      <c r="H301">
        <f>VLOOKUP(A301,away!$A$2:$E$405,3,FALSE)</f>
        <v>1.1471</v>
      </c>
      <c r="I301">
        <f>VLOOKUP(C301,away!$B$2:$E$405,3,FALSE)</f>
        <v>1.0256000000000001</v>
      </c>
      <c r="J301">
        <f>VLOOKUP(B301,home!$B$2:$E$405,4,FALSE)</f>
        <v>0.87180000000000002</v>
      </c>
      <c r="K301" s="3">
        <f t="shared" ref="K301:K323" si="504">E301*F301*G301</f>
        <v>1.2006852782399999</v>
      </c>
      <c r="L301" s="3">
        <f t="shared" ref="L301:L323" si="505">H301*I301*J301</f>
        <v>1.0256428495680001</v>
      </c>
      <c r="M301" s="5">
        <f t="shared" ref="M301:M323" si="506">_xlfn.POISSON.DIST(0,K301,FALSE) * _xlfn.POISSON.DIST(0,L301,FALSE)</f>
        <v>0.10792398656014865</v>
      </c>
      <c r="N301" s="5">
        <f t="shared" ref="N301:N323" si="507">_xlfn.POISSON.DIST(1,K301,FALSE) * _xlfn.POISSON.DIST(0,L301,FALSE)</f>
        <v>0.12958274183174209</v>
      </c>
      <c r="O301" s="5">
        <f t="shared" ref="O301:O323" si="508">_xlfn.POISSON.DIST(0,K301,FALSE) * _xlfn.POISSON.DIST(1,L301,FALSE)</f>
        <v>0.1106914651122894</v>
      </c>
      <c r="P301" s="5">
        <f t="shared" ref="P301:P323" si="509">_xlfn.POISSON.DIST(1,K301,FALSE) * _xlfn.POISSON.DIST(1,L301,FALSE)</f>
        <v>0.13290561258714245</v>
      </c>
      <c r="Q301" s="5">
        <f t="shared" ref="Q301:Q323" si="510">_xlfn.POISSON.DIST(2,K301,FALSE) * _xlfn.POISSON.DIST(0,L301,FALSE)</f>
        <v>7.7794045215673693E-2</v>
      </c>
      <c r="R301" s="5">
        <f t="shared" ref="R301:R323" si="511">_xlfn.POISSON.DIST(0,K301,FALSE) * _xlfn.POISSON.DIST(2,L301,FALSE)</f>
        <v>5.6764954850312674E-2</v>
      </c>
      <c r="S301" s="5">
        <f t="shared" ref="S301:S323" si="512">_xlfn.POISSON.DIST(2,K301,FALSE) * _xlfn.POISSON.DIST(2,L301,FALSE)</f>
        <v>4.0917460566838586E-2</v>
      </c>
      <c r="T301" s="5">
        <f t="shared" ref="T301:T323" si="513">_xlfn.POISSON.DIST(2,K301,FALSE) * _xlfn.POISSON.DIST(1,L301,FALSE)</f>
        <v>7.9788906214425401E-2</v>
      </c>
      <c r="U301" s="5">
        <f t="shared" ref="U301:U323" si="514">_xlfn.POISSON.DIST(1,K301,FALSE) * _xlfn.POISSON.DIST(2,L301,FALSE)</f>
        <v>6.8156845608728714E-2</v>
      </c>
      <c r="V301" s="5">
        <f t="shared" ref="V301:V323" si="515">_xlfn.POISSON.DIST(3,K301,FALSE) * _xlfn.POISSON.DIST(3,L301,FALSE)</f>
        <v>5.5987555433699293E-3</v>
      </c>
      <c r="W301" s="5">
        <f t="shared" ref="W301:W323" si="516">_xlfn.POISSON.DIST(3,K301,FALSE) * _xlfn.POISSON.DIST(0,L301,FALSE)</f>
        <v>3.1135388275065422E-2</v>
      </c>
      <c r="X301" s="5">
        <f t="shared" ref="X301:X323" si="517">_xlfn.POISSON.DIST(3,K301,FALSE) * _xlfn.POISSON.DIST(1,L301,FALSE)</f>
        <v>3.1933788352844196E-2</v>
      </c>
      <c r="Y301" s="5">
        <f t="shared" ref="Y301:Y323" si="518">_xlfn.POISSON.DIST(3,K301,FALSE) * _xlfn.POISSON.DIST(2,L301,FALSE)</f>
        <v>1.6376330841856267E-2</v>
      </c>
      <c r="Z301" s="5">
        <f t="shared" ref="Z301:Z323" si="519">_xlfn.POISSON.DIST(0,K301,FALSE) * _xlfn.POISSON.DIST(3,L301,FALSE)</f>
        <v>1.9406856682757854E-2</v>
      </c>
      <c r="AA301" s="5">
        <f t="shared" ref="AA301:AA323" si="520">_xlfn.POISSON.DIST(1,K301,FALSE) * _xlfn.POISSON.DIST(3,L301,FALSE)</f>
        <v>2.330152711590092E-2</v>
      </c>
      <c r="AB301" s="5">
        <f t="shared" ref="AB301:AB323" si="521">_xlfn.POISSON.DIST(2,K301,FALSE) * _xlfn.POISSON.DIST(3,L301,FALSE)</f>
        <v>1.3988900284286203E-2</v>
      </c>
      <c r="AC301" s="5">
        <f t="shared" ref="AC301:AC323" si="522">_xlfn.POISSON.DIST(4,K301,FALSE) * _xlfn.POISSON.DIST(4,L301,FALSE)</f>
        <v>4.3092021230292719E-4</v>
      </c>
      <c r="AD301" s="5">
        <f t="shared" ref="AD301:AD323" si="523">_xlfn.POISSON.DIST(4,K301,FALSE) * _xlfn.POISSON.DIST(0,L301,FALSE)</f>
        <v>9.3459505835393423E-3</v>
      </c>
      <c r="AE301" s="5">
        <f t="shared" ref="AE301:AE323" si="524">_xlfn.POISSON.DIST(4,K301,FALSE) * _xlfn.POISSON.DIST(1,L301,FALSE)</f>
        <v>9.585607388423005E-3</v>
      </c>
      <c r="AF301" s="5">
        <f t="shared" ref="AF301:AF323" si="525">_xlfn.POISSON.DIST(4,K301,FALSE) * _xlfn.POISSON.DIST(2,L301,FALSE)</f>
        <v>4.9157048383511228E-3</v>
      </c>
      <c r="AG301" s="5">
        <f t="shared" ref="AG301:AG323" si="526">_xlfn.POISSON.DIST(4,K301,FALSE) * _xlfn.POISSON.DIST(3,L301,FALSE)</f>
        <v>1.680585839347217E-3</v>
      </c>
      <c r="AH301" s="5">
        <f t="shared" ref="AH301:AH323" si="527">_xlfn.POISSON.DIST(0,K301,FALSE) * _xlfn.POISSON.DIST(4,L301,FALSE)</f>
        <v>4.9761259473153881E-3</v>
      </c>
      <c r="AI301" s="5">
        <f t="shared" ref="AI301:AI323" si="528">_xlfn.POISSON.DIST(1,K301,FALSE) * _xlfn.POISSON.DIST(4,L301,FALSE)</f>
        <v>5.97476116760966E-3</v>
      </c>
      <c r="AJ301" s="5">
        <f t="shared" ref="AJ301:AJ323" si="529">_xlfn.POISSON.DIST(2,K301,FALSE) * _xlfn.POISSON.DIST(4,L301,FALSE)</f>
        <v>3.5869038874744769E-3</v>
      </c>
      <c r="AK301" s="5">
        <f t="shared" ref="AK301:AK323" si="530">_xlfn.POISSON.DIST(3,K301,FALSE) * _xlfn.POISSON.DIST(4,L301,FALSE)</f>
        <v>1.4355808973841426E-3</v>
      </c>
      <c r="AL301" s="5">
        <f t="shared" ref="AL301:AL323" si="531">_xlfn.POISSON.DIST(5,K301,FALSE) * _xlfn.POISSON.DIST(5,L301,FALSE)</f>
        <v>2.1226686158552207E-5</v>
      </c>
      <c r="AM301" s="5">
        <f t="shared" ref="AM301:AM323" si="532">_xlfn.POISSON.DIST(5,K301,FALSE) * _xlfn.POISSON.DIST(0,L301,FALSE)</f>
        <v>2.2443090553628453E-3</v>
      </c>
      <c r="AN301" s="5">
        <f t="shared" ref="AN301:AN323" si="533">_xlfn.POISSON.DIST(5,K301,FALSE) * _xlfn.POISSON.DIST(1,L301,FALSE)</f>
        <v>2.3018595348536152E-3</v>
      </c>
      <c r="AO301" s="5">
        <f t="shared" ref="AO301:AO323" si="534">_xlfn.POISSON.DIST(5,K301,FALSE) * _xlfn.POISSON.DIST(2,L301,FALSE)</f>
        <v>1.1804428863162663E-3</v>
      </c>
      <c r="AP301" s="5">
        <f t="shared" ref="AP301:AP323" si="535">_xlfn.POISSON.DIST(5,K301,FALSE) * _xlfn.POISSON.DIST(3,L301,FALSE)</f>
        <v>4.0357093522456344E-4</v>
      </c>
      <c r="AQ301" s="5">
        <f t="shared" ref="AQ301:AQ323" si="536">_xlfn.POISSON.DIST(5,K301,FALSE) * _xlfn.POISSON.DIST(4,L301,FALSE)</f>
        <v>1.03479911001636E-4</v>
      </c>
      <c r="AR301" s="5">
        <f t="shared" ref="AR301:AR323" si="537">_xlfn.POISSON.DIST(0,K301,FALSE) * _xlfn.POISSON.DIST(5,L301,FALSE)</f>
        <v>1.020745599282764E-3</v>
      </c>
      <c r="AS301" s="5">
        <f t="shared" ref="AS301:AS323" si="538">_xlfn.POISSON.DIST(1,K301,FALSE) * _xlfn.POISSON.DIST(5,L301,FALSE)</f>
        <v>1.225594213887081E-3</v>
      </c>
      <c r="AT301" s="5">
        <f t="shared" ref="AT301:AT323" si="539">_xlfn.POISSON.DIST(2,K301,FALSE) * _xlfn.POISSON.DIST(5,L301,FALSE)</f>
        <v>7.357764648551722E-4</v>
      </c>
      <c r="AU301" s="5">
        <f t="shared" ref="AU301:AU323" si="540">_xlfn.POISSON.DIST(3,K301,FALSE) * _xlfn.POISSON.DIST(5,L301,FALSE)</f>
        <v>2.9447865647569188E-4</v>
      </c>
      <c r="AV301" s="5">
        <f t="shared" ref="AV301:AV323" si="541">_xlfn.POISSON.DIST(4,K301,FALSE) * _xlfn.POISSON.DIST(5,L301,FALSE)</f>
        <v>8.8394046896564398E-5</v>
      </c>
      <c r="AW301" s="5">
        <f t="shared" ref="AW301:AW323" si="542">_xlfn.POISSON.DIST(6,K301,FALSE) * _xlfn.POISSON.DIST(6,L301,FALSE)</f>
        <v>7.2611438461239519E-7</v>
      </c>
      <c r="AX301" s="5">
        <f t="shared" ref="AX301:AX323" si="543">_xlfn.POISSON.DIST(6,K301,FALSE) * _xlfn.POISSON.DIST(0,L301,FALSE)</f>
        <v>4.4911814043248121E-4</v>
      </c>
      <c r="AY301" s="5">
        <f t="shared" ref="AY301:AY323" si="544">_xlfn.POISSON.DIST(6,K301,FALSE) * _xlfn.POISSON.DIST(1,L301,FALSE)</f>
        <v>4.6063480934585121E-4</v>
      </c>
      <c r="AZ301" s="5">
        <f t="shared" ref="AZ301:AZ323" si="545">_xlfn.POISSON.DIST(6,K301,FALSE) * _xlfn.POISSON.DIST(2,L301,FALSE)</f>
        <v>2.3622339923384561E-4</v>
      </c>
      <c r="BA301" s="5">
        <f t="shared" ref="BA301:BA323" si="546">_xlfn.POISSON.DIST(6,K301,FALSE) * _xlfn.POISSON.DIST(3,L301,FALSE)</f>
        <v>8.0760280108280259E-5</v>
      </c>
      <c r="BB301" s="5">
        <f t="shared" ref="BB301:BB323" si="547">_xlfn.POISSON.DIST(6,K301,FALSE) * _xlfn.POISSON.DIST(4,L301,FALSE)</f>
        <v>2.070780095554161E-5</v>
      </c>
      <c r="BC301" s="5">
        <f t="shared" ref="BC301:BC323" si="548">_xlfn.POISSON.DIST(6,K301,FALSE) * _xlfn.POISSON.DIST(5,L301,FALSE)</f>
        <v>4.2477615960657317E-6</v>
      </c>
      <c r="BD301" s="5">
        <f t="shared" ref="BD301:BD323" si="549">_xlfn.POISSON.DIST(0,K301,FALSE) * _xlfn.POISSON.DIST(6,L301,FALSE)</f>
        <v>1.7448673752206158E-4</v>
      </c>
      <c r="BE301" s="5">
        <f t="shared" ref="BE301:BE323" si="550">_xlfn.POISSON.DIST(1,K301,FALSE) * _xlfn.POISSON.DIST(6,L301,FALSE)</f>
        <v>2.0950365699086638E-4</v>
      </c>
      <c r="BF301" s="5">
        <f t="shared" ref="BF301:BF323" si="551">_xlfn.POISSON.DIST(2,K301,FALSE) * _xlfn.POISSON.DIST(6,L301,FALSE)</f>
        <v>1.2577397834318799E-4</v>
      </c>
      <c r="BG301" s="5">
        <f t="shared" ref="BG301:BG323" si="552">_xlfn.POISSON.DIST(3,K301,FALSE) * _xlfn.POISSON.DIST(6,L301,FALSE)</f>
        <v>5.0338321394114113E-5</v>
      </c>
      <c r="BH301" s="5">
        <f t="shared" ref="BH301:BH323" si="553">_xlfn.POISSON.DIST(4,K301,FALSE) * _xlfn.POISSON.DIST(6,L301,FALSE)</f>
        <v>1.5110120357306616E-5</v>
      </c>
      <c r="BI301" s="5">
        <f t="shared" ref="BI301:BI323" si="554">_xlfn.POISSON.DIST(5,K301,FALSE) * _xlfn.POISSON.DIST(6,L301,FALSE)</f>
        <v>3.6284998130905166E-6</v>
      </c>
      <c r="BJ301" s="8">
        <f t="shared" ref="BJ301:BJ323" si="555">SUM(N301,Q301,T301,W301,X301,Y301,AD301,AE301,AF301,AG301,AM301,AN301,AO301,AP301,AQ301,AX301,AY301,AZ301,BA301,BB301,BC301)</f>
        <v>0.3996244038956987</v>
      </c>
      <c r="BK301" s="8">
        <f t="shared" ref="BK301:BK323" si="556">SUM(M301,P301,S301,V301,AC301,AL301,AY301)</f>
        <v>0.28825859696530692</v>
      </c>
      <c r="BL301" s="8">
        <f t="shared" ref="BL301:BL323" si="557">SUM(O301,R301,U301,AA301,AB301,AH301,AI301,AJ301,AK301,AR301,AS301,AT301,AU301,AV301,BD301,BE301,BF301,BG301,BH301,BI301)</f>
        <v>0.29282089516711951</v>
      </c>
      <c r="BM301" s="8">
        <f t="shared" ref="BM301:BM323" si="558">SUM(S301:BI301)</f>
        <v>0.38398803785861285</v>
      </c>
      <c r="BN301" s="8">
        <f t="shared" ref="BN301:BN323" si="559">SUM(M301:R301)</f>
        <v>0.61566280615730895</v>
      </c>
    </row>
    <row r="302" spans="1:66" x14ac:dyDescent="0.25">
      <c r="A302" t="s">
        <v>32</v>
      </c>
      <c r="B302" t="s">
        <v>311</v>
      </c>
      <c r="C302" t="s">
        <v>35</v>
      </c>
      <c r="D302" s="16"/>
      <c r="E302">
        <f>VLOOKUP(A302,home!$A$2:$E$405,3,FALSE)</f>
        <v>1.268</v>
      </c>
      <c r="F302">
        <f>VLOOKUP(B302,home!$B$2:$E$405,3,FALSE)</f>
        <v>0.88139999999999996</v>
      </c>
      <c r="G302">
        <f>VLOOKUP(C302,away!$B$2:$E$405,4,FALSE)</f>
        <v>0.64949999999999997</v>
      </c>
      <c r="H302">
        <f>VLOOKUP(A302,away!$A$2:$E$405,3,FALSE)</f>
        <v>1.1471</v>
      </c>
      <c r="I302">
        <f>VLOOKUP(C302,away!$B$2:$E$405,3,FALSE)</f>
        <v>1.7435</v>
      </c>
      <c r="J302">
        <f>VLOOKUP(B302,home!$B$2:$E$405,4,FALSE)</f>
        <v>1.2306999999999999</v>
      </c>
      <c r="K302" s="3">
        <f t="shared" si="504"/>
        <v>0.72589107239999995</v>
      </c>
      <c r="L302" s="3">
        <f t="shared" si="505"/>
        <v>2.461361663695</v>
      </c>
      <c r="M302" s="5">
        <f t="shared" si="506"/>
        <v>4.1285136447883099E-2</v>
      </c>
      <c r="N302" s="5">
        <f t="shared" si="507"/>
        <v>2.9968511970334188E-2</v>
      </c>
      <c r="O302" s="5">
        <f t="shared" si="508"/>
        <v>0.10161765213323662</v>
      </c>
      <c r="P302" s="5">
        <f t="shared" si="509"/>
        <v>7.3763346481765274E-2</v>
      </c>
      <c r="Q302" s="5">
        <f t="shared" si="510"/>
        <v>1.0876937646189059E-2</v>
      </c>
      <c r="R302" s="5">
        <f t="shared" si="511"/>
        <v>0.12505889665772155</v>
      </c>
      <c r="S302" s="5">
        <f t="shared" si="512"/>
        <v>3.2947882411976034E-2</v>
      </c>
      <c r="T302" s="5">
        <f t="shared" si="513"/>
        <v>2.6772077340730675E-2</v>
      </c>
      <c r="U302" s="5">
        <f t="shared" si="514"/>
        <v>9.0779136608034258E-2</v>
      </c>
      <c r="V302" s="5">
        <f t="shared" si="515"/>
        <v>6.5408152917294324E-3</v>
      </c>
      <c r="W302" s="5">
        <f t="shared" si="516"/>
        <v>2.6318239774733693E-3</v>
      </c>
      <c r="X302" s="5">
        <f t="shared" si="517"/>
        <v>6.4778706437462448E-3</v>
      </c>
      <c r="Y302" s="5">
        <f t="shared" si="518"/>
        <v>7.9721912324461283E-3</v>
      </c>
      <c r="Z302" s="5">
        <f t="shared" si="519"/>
        <v>0.10260505797910352</v>
      </c>
      <c r="AA302" s="5">
        <f t="shared" si="520"/>
        <v>7.4480095570115631E-2</v>
      </c>
      <c r="AB302" s="5">
        <f t="shared" si="521"/>
        <v>2.7032218222922857E-2</v>
      </c>
      <c r="AC302" s="5">
        <f t="shared" si="522"/>
        <v>7.3039667866624778E-4</v>
      </c>
      <c r="AD302" s="5">
        <f t="shared" si="523"/>
        <v>4.7760438234404425E-4</v>
      </c>
      <c r="AE302" s="5">
        <f t="shared" si="524"/>
        <v>1.1755571171143597E-3</v>
      </c>
      <c r="AF302" s="5">
        <f t="shared" si="525"/>
        <v>1.4467356107745492E-3</v>
      </c>
      <c r="AG302" s="5">
        <f t="shared" si="526"/>
        <v>1.1869798566209488E-3</v>
      </c>
      <c r="AH302" s="5">
        <f t="shared" si="527"/>
        <v>6.3137039052742039E-2</v>
      </c>
      <c r="AI302" s="5">
        <f t="shared" si="528"/>
        <v>4.5830612986155601E-2</v>
      </c>
      <c r="AJ302" s="5">
        <f t="shared" si="529"/>
        <v>1.6634016404634924E-2</v>
      </c>
      <c r="AK302" s="5">
        <f t="shared" si="530"/>
        <v>4.024828002093213E-3</v>
      </c>
      <c r="AL302" s="5">
        <f t="shared" si="531"/>
        <v>5.2199418883452914E-5</v>
      </c>
      <c r="AM302" s="5">
        <f t="shared" si="532"/>
        <v>6.9337751456531593E-5</v>
      </c>
      <c r="AN302" s="5">
        <f t="shared" si="533"/>
        <v>1.7066528328191902E-4</v>
      </c>
      <c r="AO302" s="5">
        <f t="shared" si="534"/>
        <v>2.1003449279688135E-4</v>
      </c>
      <c r="AP302" s="5">
        <f t="shared" si="535"/>
        <v>1.7232361620795581E-4</v>
      </c>
      <c r="AQ302" s="5">
        <f t="shared" si="536"/>
        <v>1.0603768567088818E-4</v>
      </c>
      <c r="AR302" s="5">
        <f t="shared" si="537"/>
        <v>3.108061749672664E-2</v>
      </c>
      <c r="AS302" s="5">
        <f t="shared" si="538"/>
        <v>2.2561142765553103E-2</v>
      </c>
      <c r="AT302" s="5">
        <f t="shared" si="539"/>
        <v>8.1884660583284204E-3</v>
      </c>
      <c r="AU302" s="5">
        <f t="shared" si="540"/>
        <v>1.9813114694636732E-3</v>
      </c>
      <c r="AV302" s="5">
        <f t="shared" si="541"/>
        <v>3.5955407683185126E-4</v>
      </c>
      <c r="AW302" s="5">
        <f t="shared" si="542"/>
        <v>2.5906578227329089E-6</v>
      </c>
      <c r="AX302" s="5">
        <f t="shared" si="543"/>
        <v>8.3886091270977266E-6</v>
      </c>
      <c r="AY302" s="5">
        <f t="shared" si="544"/>
        <v>2.0647400917160324E-5</v>
      </c>
      <c r="AZ302" s="5">
        <f t="shared" si="545"/>
        <v>2.5410360536219703E-5</v>
      </c>
      <c r="BA302" s="5">
        <f t="shared" si="546"/>
        <v>2.0848029094839833E-5</v>
      </c>
      <c r="BB302" s="5">
        <f t="shared" si="547"/>
        <v>1.2828634894409185E-5</v>
      </c>
      <c r="BC302" s="5">
        <f t="shared" si="548"/>
        <v>6.3151820253277387E-6</v>
      </c>
      <c r="BD302" s="5">
        <f t="shared" si="549"/>
        <v>1.2750106731735178E-2</v>
      </c>
      <c r="BE302" s="5">
        <f t="shared" si="550"/>
        <v>9.255188648713707E-3</v>
      </c>
      <c r="BF302" s="5">
        <f t="shared" si="551"/>
        <v>3.3591294067395494E-3</v>
      </c>
      <c r="BG302" s="5">
        <f t="shared" si="552"/>
        <v>8.1278734912951581E-4</v>
      </c>
      <c r="BH302" s="5">
        <f t="shared" si="553"/>
        <v>1.4749877012319433E-4</v>
      </c>
      <c r="BI302" s="5">
        <f t="shared" si="554"/>
        <v>2.1413608084481328E-5</v>
      </c>
      <c r="BJ302" s="8">
        <f t="shared" si="555"/>
        <v>8.9809126823782767E-2</v>
      </c>
      <c r="BK302" s="8">
        <f t="shared" si="556"/>
        <v>0.15534042413182073</v>
      </c>
      <c r="BL302" s="8">
        <f t="shared" si="557"/>
        <v>0.63911171201908601</v>
      </c>
      <c r="BM302" s="8">
        <f t="shared" si="558"/>
        <v>0.60427778287356892</v>
      </c>
      <c r="BN302" s="8">
        <f t="shared" si="559"/>
        <v>0.38257048133712979</v>
      </c>
    </row>
    <row r="303" spans="1:66" x14ac:dyDescent="0.25">
      <c r="A303" t="s">
        <v>32</v>
      </c>
      <c r="B303" t="s">
        <v>310</v>
      </c>
      <c r="C303" t="s">
        <v>309</v>
      </c>
      <c r="D303" s="16"/>
      <c r="E303">
        <f>VLOOKUP(A303,home!$A$2:$E$405,3,FALSE)</f>
        <v>1.268</v>
      </c>
      <c r="F303">
        <f>VLOOKUP(B303,home!$B$2:$E$405,3,FALSE)</f>
        <v>1.2061999999999999</v>
      </c>
      <c r="G303">
        <f>VLOOKUP(C303,away!$B$2:$E$405,4,FALSE)</f>
        <v>0.92779999999999996</v>
      </c>
      <c r="H303">
        <f>VLOOKUP(A303,away!$A$2:$E$405,3,FALSE)</f>
        <v>1.1471</v>
      </c>
      <c r="I303">
        <f>VLOOKUP(C303,away!$B$2:$E$405,3,FALSE)</f>
        <v>0.66659999999999997</v>
      </c>
      <c r="J303">
        <f>VLOOKUP(B303,home!$B$2:$E$405,4,FALSE)</f>
        <v>0.82050000000000001</v>
      </c>
      <c r="K303" s="3">
        <f t="shared" si="504"/>
        <v>1.4190344724799999</v>
      </c>
      <c r="L303" s="3">
        <f t="shared" si="505"/>
        <v>0.62740095363000004</v>
      </c>
      <c r="M303" s="5">
        <f t="shared" si="506"/>
        <v>0.12919460750139183</v>
      </c>
      <c r="N303" s="5">
        <f t="shared" si="507"/>
        <v>0.1833316017029982</v>
      </c>
      <c r="O303" s="5">
        <f t="shared" si="508"/>
        <v>8.1056819950226788E-2</v>
      </c>
      <c r="P303" s="5">
        <f t="shared" si="509"/>
        <v>0.11502242173897641</v>
      </c>
      <c r="Q303" s="5">
        <f t="shared" si="510"/>
        <v>0.13007693135576376</v>
      </c>
      <c r="R303" s="5">
        <f t="shared" si="511"/>
        <v>2.5427563067493754E-2</v>
      </c>
      <c r="S303" s="5">
        <f t="shared" si="512"/>
        <v>2.5601218500076378E-2</v>
      </c>
      <c r="T303" s="5">
        <f t="shared" si="513"/>
        <v>8.1610390777870245E-2</v>
      </c>
      <c r="U303" s="5">
        <f t="shared" si="514"/>
        <v>3.6082588543932925E-2</v>
      </c>
      <c r="V303" s="5">
        <f t="shared" si="515"/>
        <v>2.5325396128263711E-3</v>
      </c>
      <c r="W303" s="5">
        <f t="shared" si="516"/>
        <v>6.152788322274777E-2</v>
      </c>
      <c r="X303" s="5">
        <f t="shared" si="517"/>
        <v>3.860265260878723E-2</v>
      </c>
      <c r="Y303" s="5">
        <f t="shared" si="518"/>
        <v>1.2109670529700359E-2</v>
      </c>
      <c r="Z303" s="5">
        <f t="shared" si="519"/>
        <v>5.3177591056775162E-3</v>
      </c>
      <c r="AA303" s="5">
        <f t="shared" si="520"/>
        <v>7.5460834873008103E-3</v>
      </c>
      <c r="AB303" s="5">
        <f t="shared" si="521"/>
        <v>5.3540763003459722E-3</v>
      </c>
      <c r="AC303" s="5">
        <f t="shared" si="522"/>
        <v>1.4092056793761721E-4</v>
      </c>
      <c r="AD303" s="5">
        <f t="shared" si="523"/>
        <v>2.1827546827950732E-2</v>
      </c>
      <c r="AE303" s="5">
        <f t="shared" si="524"/>
        <v>1.3694623695259771E-2</v>
      </c>
      <c r="AF303" s="5">
        <f t="shared" si="525"/>
        <v>4.2960099830049881E-3</v>
      </c>
      <c r="AG303" s="5">
        <f t="shared" si="526"/>
        <v>8.9844025338044317E-4</v>
      </c>
      <c r="AH303" s="5">
        <f t="shared" si="527"/>
        <v>8.3409178351917241E-4</v>
      </c>
      <c r="AI303" s="5">
        <f t="shared" si="528"/>
        <v>1.1836049940260312E-3</v>
      </c>
      <c r="AJ303" s="5">
        <f t="shared" si="529"/>
        <v>8.3978814416121135E-4</v>
      </c>
      <c r="AK303" s="5">
        <f t="shared" si="530"/>
        <v>3.9722944204825404E-4</v>
      </c>
      <c r="AL303" s="5">
        <f t="shared" si="531"/>
        <v>5.018483452366102E-6</v>
      </c>
      <c r="AM303" s="5">
        <f t="shared" si="532"/>
        <v>6.1948082797067183E-3</v>
      </c>
      <c r="AN303" s="5">
        <f t="shared" si="533"/>
        <v>3.8866286222430154E-3</v>
      </c>
      <c r="AO303" s="5">
        <f t="shared" si="534"/>
        <v>1.2192372520004606E-3</v>
      </c>
      <c r="AP303" s="5">
        <f t="shared" si="535"/>
        <v>2.5498353820210319E-4</v>
      </c>
      <c r="AQ303" s="5">
        <f t="shared" si="536"/>
        <v>3.9994228756987769E-5</v>
      </c>
      <c r="AR303" s="5">
        <f t="shared" si="537"/>
        <v>1.0466199607897532E-4</v>
      </c>
      <c r="AS303" s="5">
        <f t="shared" si="538"/>
        <v>1.4851898039463255E-4</v>
      </c>
      <c r="AT303" s="5">
        <f t="shared" si="539"/>
        <v>1.0537677649878244E-4</v>
      </c>
      <c r="AU303" s="5">
        <f t="shared" si="540"/>
        <v>4.9844426150197506E-5</v>
      </c>
      <c r="AV303" s="5">
        <f t="shared" si="541"/>
        <v>1.7682739742028457E-5</v>
      </c>
      <c r="AW303" s="5">
        <f t="shared" si="542"/>
        <v>1.241103830604083E-7</v>
      </c>
      <c r="AX303" s="5">
        <f t="shared" si="543"/>
        <v>1.4651077498847229E-3</v>
      </c>
      <c r="AY303" s="5">
        <f t="shared" si="544"/>
        <v>9.192099994483787E-4</v>
      </c>
      <c r="AZ303" s="5">
        <f t="shared" si="545"/>
        <v>2.8835661512007231E-4</v>
      </c>
      <c r="BA303" s="5">
        <f t="shared" si="546"/>
        <v>6.0305071770617416E-5</v>
      </c>
      <c r="BB303" s="5">
        <f t="shared" si="547"/>
        <v>9.4588648844027399E-6</v>
      </c>
      <c r="BC303" s="5">
        <f t="shared" si="548"/>
        <v>1.1869001697463204E-6</v>
      </c>
      <c r="BD303" s="5">
        <f t="shared" si="549"/>
        <v>1.0944172691461397E-5</v>
      </c>
      <c r="BE303" s="5">
        <f t="shared" si="550"/>
        <v>1.5530158321957946E-5</v>
      </c>
      <c r="BF303" s="5">
        <f t="shared" si="551"/>
        <v>1.1018915010965238E-5</v>
      </c>
      <c r="BG303" s="5">
        <f t="shared" si="552"/>
        <v>5.2120734166290005E-6</v>
      </c>
      <c r="BH303" s="5">
        <f t="shared" si="553"/>
        <v>1.8490279628232912E-6</v>
      </c>
      <c r="BI303" s="5">
        <f t="shared" si="554"/>
        <v>5.2476688396514415E-7</v>
      </c>
      <c r="BJ303" s="8">
        <f t="shared" si="555"/>
        <v>0.5623150280796505</v>
      </c>
      <c r="BK303" s="8">
        <f t="shared" si="556"/>
        <v>0.27341593640410933</v>
      </c>
      <c r="BL303" s="8">
        <f t="shared" si="557"/>
        <v>0.15919300974620737</v>
      </c>
      <c r="BM303" s="8">
        <f t="shared" si="558"/>
        <v>0.33521270212972887</v>
      </c>
      <c r="BN303" s="8">
        <f t="shared" si="559"/>
        <v>0.66410994531685075</v>
      </c>
    </row>
    <row r="304" spans="1:66" x14ac:dyDescent="0.25">
      <c r="A304" t="s">
        <v>340</v>
      </c>
      <c r="B304" t="s">
        <v>365</v>
      </c>
      <c r="C304" t="s">
        <v>353</v>
      </c>
      <c r="D304" s="16"/>
      <c r="E304">
        <f>VLOOKUP(A304,home!$A$2:$E$405,3,FALSE)</f>
        <v>1.3684000000000001</v>
      </c>
      <c r="F304">
        <f>VLOOKUP(B304,home!$B$2:$E$405,3,FALSE)</f>
        <v>1.1538999999999999</v>
      </c>
      <c r="G304">
        <f>VLOOKUP(C304,away!$B$2:$E$405,4,FALSE)</f>
        <v>0.53849999999999998</v>
      </c>
      <c r="H304">
        <f>VLOOKUP(A304,away!$A$2:$E$405,3,FALSE)</f>
        <v>1.1395</v>
      </c>
      <c r="I304">
        <f>VLOOKUP(C304,away!$B$2:$E$405,3,FALSE)</f>
        <v>1.2009000000000001</v>
      </c>
      <c r="J304">
        <f>VLOOKUP(B304,home!$B$2:$E$405,4,FALSE)</f>
        <v>1.3855999999999999</v>
      </c>
      <c r="K304" s="3">
        <f t="shared" si="504"/>
        <v>0.85028975525999995</v>
      </c>
      <c r="L304" s="3">
        <f t="shared" si="505"/>
        <v>1.89609044208</v>
      </c>
      <c r="M304" s="5">
        <f t="shared" si="506"/>
        <v>6.4159686777026187E-2</v>
      </c>
      <c r="N304" s="5">
        <f t="shared" si="507"/>
        <v>5.4554324367195844E-2</v>
      </c>
      <c r="O304" s="5">
        <f t="shared" si="508"/>
        <v>0.1216525688647659</v>
      </c>
      <c r="P304" s="5">
        <f t="shared" si="509"/>
        <v>0.10343993300677208</v>
      </c>
      <c r="Q304" s="5">
        <f t="shared" si="510"/>
        <v>2.3193491557278803E-2</v>
      </c>
      <c r="R304" s="5">
        <f t="shared" si="511"/>
        <v>0.11533213653948085</v>
      </c>
      <c r="S304" s="5">
        <f t="shared" si="512"/>
        <v>4.169214454564954E-2</v>
      </c>
      <c r="T304" s="5">
        <f t="shared" si="513"/>
        <v>4.3976957660219508E-2</v>
      </c>
      <c r="U304" s="5">
        <f t="shared" si="514"/>
        <v>9.8065734151768058E-2</v>
      </c>
      <c r="V304" s="5">
        <f t="shared" si="515"/>
        <v>7.4685745578291184E-3</v>
      </c>
      <c r="W304" s="5">
        <f t="shared" si="516"/>
        <v>6.5737294199544908E-3</v>
      </c>
      <c r="X304" s="5">
        <f t="shared" si="517"/>
        <v>1.2464385521995811E-2</v>
      </c>
      <c r="Y304" s="5">
        <f t="shared" si="518"/>
        <v>1.1816801127328299E-2</v>
      </c>
      <c r="Z304" s="5">
        <f t="shared" si="519"/>
        <v>7.2893387252391723E-2</v>
      </c>
      <c r="AA304" s="5">
        <f t="shared" si="520"/>
        <v>6.1980500406908556E-2</v>
      </c>
      <c r="AB304" s="5">
        <f t="shared" si="521"/>
        <v>2.6350692260941302E-2</v>
      </c>
      <c r="AC304" s="5">
        <f t="shared" si="522"/>
        <v>7.5256451005866918E-4</v>
      </c>
      <c r="AD304" s="5">
        <f t="shared" si="523"/>
        <v>1.3973936949096409E-3</v>
      </c>
      <c r="AE304" s="5">
        <f t="shared" si="524"/>
        <v>2.6495848287410254E-3</v>
      </c>
      <c r="AF304" s="5">
        <f t="shared" si="525"/>
        <v>2.5119262346280169E-3</v>
      </c>
      <c r="AG304" s="5">
        <f t="shared" si="526"/>
        <v>1.5876131082293956E-3</v>
      </c>
      <c r="AH304" s="5">
        <f t="shared" si="527"/>
        <v>3.4553113715024002E-2</v>
      </c>
      <c r="AI304" s="5">
        <f t="shared" si="528"/>
        <v>2.9380158604218706E-2</v>
      </c>
      <c r="AJ304" s="5">
        <f t="shared" si="529"/>
        <v>1.2490823934540552E-2</v>
      </c>
      <c r="AK304" s="5">
        <f t="shared" si="530"/>
        <v>3.5402732087654125E-3</v>
      </c>
      <c r="AL304" s="5">
        <f t="shared" si="531"/>
        <v>4.8532171158676725E-5</v>
      </c>
      <c r="AM304" s="5">
        <f t="shared" si="532"/>
        <v>2.3763790856931724E-4</v>
      </c>
      <c r="AN304" s="5">
        <f t="shared" si="533"/>
        <v>4.5058296711416327E-4</v>
      </c>
      <c r="AO304" s="5">
        <f t="shared" si="534"/>
        <v>4.2717302865460612E-4</v>
      </c>
      <c r="AP304" s="5">
        <f t="shared" si="535"/>
        <v>2.6998623224878823E-4</v>
      </c>
      <c r="AQ304" s="5">
        <f t="shared" si="536"/>
        <v>1.2797957861502958E-4</v>
      </c>
      <c r="AR304" s="5">
        <f t="shared" si="537"/>
        <v>1.3103165731832079E-2</v>
      </c>
      <c r="AS304" s="5">
        <f t="shared" si="538"/>
        <v>1.1141487583250717E-2</v>
      </c>
      <c r="AT304" s="5">
        <f t="shared" si="539"/>
        <v>4.7367463751972899E-3</v>
      </c>
      <c r="AU304" s="5">
        <f t="shared" si="540"/>
        <v>1.3425356386983988E-3</v>
      </c>
      <c r="AV304" s="5">
        <f t="shared" si="541"/>
        <v>2.8538607491417225E-4</v>
      </c>
      <c r="AW304" s="5">
        <f t="shared" si="542"/>
        <v>2.1734678241067073E-6</v>
      </c>
      <c r="AX304" s="5">
        <f t="shared" si="543"/>
        <v>3.3676846519650486E-5</v>
      </c>
      <c r="AY304" s="5">
        <f t="shared" si="544"/>
        <v>6.3854346805304393E-5</v>
      </c>
      <c r="AZ304" s="5">
        <f t="shared" si="545"/>
        <v>6.0536808331399636E-5</v>
      </c>
      <c r="BA304" s="5">
        <f t="shared" si="546"/>
        <v>3.8261087890398591E-5</v>
      </c>
      <c r="BB304" s="5">
        <f t="shared" si="547"/>
        <v>1.8136620763141893E-5</v>
      </c>
      <c r="BC304" s="5">
        <f t="shared" si="548"/>
        <v>6.8777346561246068E-6</v>
      </c>
      <c r="BD304" s="5">
        <f t="shared" si="549"/>
        <v>4.1407978841861669E-3</v>
      </c>
      <c r="BE304" s="5">
        <f t="shared" si="550"/>
        <v>3.520878019525781E-3</v>
      </c>
      <c r="BF304" s="5">
        <f t="shared" si="551"/>
        <v>1.4968832547614449E-3</v>
      </c>
      <c r="BG304" s="5">
        <f t="shared" si="552"/>
        <v>4.2426149878130038E-4</v>
      </c>
      <c r="BH304" s="5">
        <f t="shared" si="553"/>
        <v>9.0186301491248152E-5</v>
      </c>
      <c r="BI304" s="5">
        <f t="shared" si="554"/>
        <v>1.5336897644559598E-5</v>
      </c>
      <c r="BJ304" s="8">
        <f t="shared" si="555"/>
        <v>0.16246091068064875</v>
      </c>
      <c r="BK304" s="8">
        <f t="shared" si="556"/>
        <v>0.21762528991529961</v>
      </c>
      <c r="BL304" s="8">
        <f t="shared" si="557"/>
        <v>0.54364366694669652</v>
      </c>
      <c r="BM304" s="8">
        <f t="shared" si="558"/>
        <v>0.51422943280353572</v>
      </c>
      <c r="BN304" s="8">
        <f t="shared" si="559"/>
        <v>0.48233214111251965</v>
      </c>
    </row>
    <row r="305" spans="1:66" x14ac:dyDescent="0.25">
      <c r="A305" t="s">
        <v>340</v>
      </c>
      <c r="B305" t="s">
        <v>354</v>
      </c>
      <c r="C305" t="s">
        <v>418</v>
      </c>
      <c r="D305" s="16"/>
      <c r="E305">
        <f>VLOOKUP(A305,home!$A$2:$E$405,3,FALSE)</f>
        <v>1.3684000000000001</v>
      </c>
      <c r="F305">
        <f>VLOOKUP(B305,home!$B$2:$E$405,3,FALSE)</f>
        <v>1.6922999999999999</v>
      </c>
      <c r="G305">
        <f>VLOOKUP(C305,away!$B$2:$E$405,4,FALSE)</f>
        <v>0.65390000000000004</v>
      </c>
      <c r="H305">
        <f>VLOOKUP(A305,away!$A$2:$E$405,3,FALSE)</f>
        <v>1.1395</v>
      </c>
      <c r="I305">
        <f>VLOOKUP(C305,away!$B$2:$E$405,3,FALSE)</f>
        <v>1.1547000000000001</v>
      </c>
      <c r="J305">
        <f>VLOOKUP(B305,home!$B$2:$E$405,4,FALSE)</f>
        <v>0.92379999999999995</v>
      </c>
      <c r="K305" s="3">
        <f t="shared" si="504"/>
        <v>1.5142645569480002</v>
      </c>
      <c r="L305" s="3">
        <f t="shared" si="505"/>
        <v>1.2155181644699999</v>
      </c>
      <c r="M305" s="5">
        <f t="shared" si="506"/>
        <v>6.5233461962517905E-2</v>
      </c>
      <c r="N305" s="5">
        <f t="shared" si="507"/>
        <v>9.8780719376856396E-2</v>
      </c>
      <c r="O305" s="5">
        <f t="shared" si="508"/>
        <v>7.9292457946703337E-2</v>
      </c>
      <c r="P305" s="5">
        <f t="shared" si="509"/>
        <v>0.12006975870198267</v>
      </c>
      <c r="Q305" s="5">
        <f t="shared" si="510"/>
        <v>7.4790071131100117E-2</v>
      </c>
      <c r="R305" s="5">
        <f t="shared" si="511"/>
        <v>4.8190711469845764E-2</v>
      </c>
      <c r="S305" s="5">
        <f t="shared" si="512"/>
        <v>5.5250581990558684E-2</v>
      </c>
      <c r="T305" s="5">
        <f t="shared" si="513"/>
        <v>9.0908689981855556E-2</v>
      </c>
      <c r="U305" s="5">
        <f t="shared" si="514"/>
        <v>7.2973486352894912E-2</v>
      </c>
      <c r="V305" s="5">
        <f t="shared" si="515"/>
        <v>1.1299456594773463E-2</v>
      </c>
      <c r="W305" s="5">
        <f t="shared" si="516"/>
        <v>3.7750651308481584E-2</v>
      </c>
      <c r="X305" s="5">
        <f t="shared" si="517"/>
        <v>4.5886602386032545E-2</v>
      </c>
      <c r="Y305" s="5">
        <f t="shared" si="518"/>
        <v>2.7887999353017508E-2</v>
      </c>
      <c r="Z305" s="5">
        <f t="shared" si="519"/>
        <v>1.9525561716776767E-2</v>
      </c>
      <c r="AA305" s="5">
        <f t="shared" si="520"/>
        <v>2.9566866062215803E-2</v>
      </c>
      <c r="AB305" s="5">
        <f t="shared" si="521"/>
        <v>2.2386028669021042E-2</v>
      </c>
      <c r="AC305" s="5">
        <f t="shared" si="522"/>
        <v>1.2998725902910911E-3</v>
      </c>
      <c r="AD305" s="5">
        <f t="shared" si="523"/>
        <v>1.4291118319534071E-2</v>
      </c>
      <c r="AE305" s="5">
        <f t="shared" si="524"/>
        <v>1.7371113907983647E-2</v>
      </c>
      <c r="AF305" s="5">
        <f t="shared" si="525"/>
        <v>1.0557452246115788E-2</v>
      </c>
      <c r="AG305" s="5">
        <f t="shared" si="526"/>
        <v>4.2775916585594473E-3</v>
      </c>
      <c r="AH305" s="5">
        <f t="shared" si="527"/>
        <v>5.9334187345555511E-3</v>
      </c>
      <c r="AI305" s="5">
        <f t="shared" si="528"/>
        <v>8.984765691268725E-3</v>
      </c>
      <c r="AJ305" s="5">
        <f t="shared" si="529"/>
        <v>6.8026561193853165E-3</v>
      </c>
      <c r="AK305" s="5">
        <f t="shared" si="530"/>
        <v>3.4336736848968701E-3</v>
      </c>
      <c r="AL305" s="5">
        <f t="shared" si="531"/>
        <v>9.5702655394405304E-5</v>
      </c>
      <c r="AM305" s="5">
        <f t="shared" si="532"/>
        <v>4.3281067900841422E-3</v>
      </c>
      <c r="AN305" s="5">
        <f t="shared" si="533"/>
        <v>5.2608924211132203E-3</v>
      </c>
      <c r="AO305" s="5">
        <f t="shared" si="534"/>
        <v>3.1973551495928384E-3</v>
      </c>
      <c r="AP305" s="5">
        <f t="shared" si="535"/>
        <v>1.2954810875305963E-3</v>
      </c>
      <c r="AQ305" s="5">
        <f t="shared" si="536"/>
        <v>3.9367019840519764E-4</v>
      </c>
      <c r="AR305" s="5">
        <f t="shared" si="537"/>
        <v>1.4424356498517748E-3</v>
      </c>
      <c r="AS305" s="5">
        <f t="shared" si="538"/>
        <v>2.1842291802487983E-3</v>
      </c>
      <c r="AT305" s="5">
        <f t="shared" si="539"/>
        <v>1.6537504159511705E-3</v>
      </c>
      <c r="AU305" s="5">
        <f t="shared" si="540"/>
        <v>8.3473854697095693E-4</v>
      </c>
      <c r="AV305" s="5">
        <f t="shared" si="541"/>
        <v>3.1600374899909823E-4</v>
      </c>
      <c r="AW305" s="5">
        <f t="shared" si="542"/>
        <v>4.8931068310666586E-6</v>
      </c>
      <c r="AX305" s="5">
        <f t="shared" si="543"/>
        <v>1.0923164518183992E-3</v>
      </c>
      <c r="AY305" s="5">
        <f t="shared" si="544"/>
        <v>1.3277304885346839E-3</v>
      </c>
      <c r="AZ305" s="5">
        <f t="shared" si="545"/>
        <v>8.0694026316726784E-4</v>
      </c>
      <c r="BA305" s="5">
        <f t="shared" si="546"/>
        <v>3.2695018250733867E-4</v>
      </c>
      <c r="BB305" s="5">
        <f t="shared" si="547"/>
        <v>9.9353471428612994E-5</v>
      </c>
      <c r="BC305" s="5">
        <f t="shared" si="548"/>
        <v>2.4153189844926049E-5</v>
      </c>
      <c r="BD305" s="5">
        <f t="shared" si="549"/>
        <v>2.9221778891232013E-4</v>
      </c>
      <c r="BE305" s="5">
        <f t="shared" si="550"/>
        <v>4.4249504065963863E-4</v>
      </c>
      <c r="BF305" s="5">
        <f t="shared" si="551"/>
        <v>3.3502727834807761E-4</v>
      </c>
      <c r="BG305" s="5">
        <f t="shared" si="552"/>
        <v>1.6910664440441538E-4</v>
      </c>
      <c r="BH305" s="5">
        <f t="shared" si="553"/>
        <v>6.4018049491503746E-5</v>
      </c>
      <c r="BI305" s="5">
        <f t="shared" si="554"/>
        <v>1.9388052669985413E-5</v>
      </c>
      <c r="BJ305" s="8">
        <f t="shared" si="555"/>
        <v>0.4406549593635638</v>
      </c>
      <c r="BK305" s="8">
        <f t="shared" si="556"/>
        <v>0.25457656498405284</v>
      </c>
      <c r="BL305" s="8">
        <f t="shared" si="557"/>
        <v>0.28531747512729499</v>
      </c>
      <c r="BM305" s="8">
        <f t="shared" si="558"/>
        <v>0.51239454322097888</v>
      </c>
      <c r="BN305" s="8">
        <f t="shared" si="559"/>
        <v>0.48635718058900623</v>
      </c>
    </row>
    <row r="306" spans="1:66" x14ac:dyDescent="0.25">
      <c r="A306" t="s">
        <v>340</v>
      </c>
      <c r="B306" t="s">
        <v>415</v>
      </c>
      <c r="C306" t="s">
        <v>430</v>
      </c>
      <c r="D306" s="16"/>
      <c r="E306">
        <f>VLOOKUP(A306,home!$A$2:$E$405,3,FALSE)</f>
        <v>1.3684000000000001</v>
      </c>
      <c r="F306">
        <f>VLOOKUP(B306,home!$B$2:$E$405,3,FALSE)</f>
        <v>1.0385</v>
      </c>
      <c r="G306">
        <f>VLOOKUP(C306,away!$B$2:$E$405,4,FALSE)</f>
        <v>0.85160000000000002</v>
      </c>
      <c r="H306">
        <f>VLOOKUP(A306,away!$A$2:$E$405,3,FALSE)</f>
        <v>1.1395</v>
      </c>
      <c r="I306">
        <f>VLOOKUP(C306,away!$B$2:$E$405,3,FALSE)</f>
        <v>1.105</v>
      </c>
      <c r="J306">
        <f>VLOOKUP(B306,home!$B$2:$E$405,4,FALSE)</f>
        <v>0.5081</v>
      </c>
      <c r="K306" s="3">
        <f t="shared" si="504"/>
        <v>1.2101946234400001</v>
      </c>
      <c r="L306" s="3">
        <f t="shared" si="505"/>
        <v>0.63977284474999996</v>
      </c>
      <c r="M306" s="5">
        <f t="shared" si="506"/>
        <v>0.15724228160645148</v>
      </c>
      <c r="N306" s="5">
        <f t="shared" si="507"/>
        <v>0.19029376377756602</v>
      </c>
      <c r="O306" s="5">
        <f t="shared" si="508"/>
        <v>0.10059934181834006</v>
      </c>
      <c r="P306" s="5">
        <f t="shared" si="509"/>
        <v>0.1217447825901579</v>
      </c>
      <c r="Q306" s="5">
        <f t="shared" si="510"/>
        <v>0.11514624489888593</v>
      </c>
      <c r="R306" s="5">
        <f t="shared" si="511"/>
        <v>3.2180363547548517E-2</v>
      </c>
      <c r="S306" s="5">
        <f t="shared" si="512"/>
        <v>2.3565214038646799E-2</v>
      </c>
      <c r="T306" s="5">
        <f t="shared" si="513"/>
        <v>7.3667440661240424E-2</v>
      </c>
      <c r="U306" s="5">
        <f t="shared" si="514"/>
        <v>3.8944502945587788E-2</v>
      </c>
      <c r="V306" s="5">
        <f t="shared" si="515"/>
        <v>2.0272620983472181E-3</v>
      </c>
      <c r="W306" s="5">
        <f t="shared" si="516"/>
        <v>4.6449788828645755E-2</v>
      </c>
      <c r="X306" s="5">
        <f t="shared" si="517"/>
        <v>2.9717313536939464E-2</v>
      </c>
      <c r="Y306" s="5">
        <f t="shared" si="518"/>
        <v>9.5061651099277202E-3</v>
      </c>
      <c r="Z306" s="5">
        <f t="shared" si="519"/>
        <v>6.8627075773014402E-3</v>
      </c>
      <c r="AA306" s="5">
        <f t="shared" si="520"/>
        <v>8.3052118122911526E-3</v>
      </c>
      <c r="AB306" s="5">
        <f t="shared" si="521"/>
        <v>5.0254613408825671E-3</v>
      </c>
      <c r="AC306" s="5">
        <f t="shared" si="522"/>
        <v>9.8100436510719253E-5</v>
      </c>
      <c r="AD306" s="5">
        <f t="shared" si="523"/>
        <v>1.4053321175087617E-2</v>
      </c>
      <c r="AE306" s="5">
        <f t="shared" si="524"/>
        <v>8.9909332663712163E-3</v>
      </c>
      <c r="AF306" s="5">
        <f t="shared" si="525"/>
        <v>2.8760774763918607E-3</v>
      </c>
      <c r="AG306" s="5">
        <f t="shared" si="526"/>
        <v>6.1334542293087397E-4</v>
      </c>
      <c r="AH306" s="5">
        <f t="shared" si="527"/>
        <v>1.0976434873543803E-3</v>
      </c>
      <c r="AI306" s="5">
        <f t="shared" si="528"/>
        <v>1.3283622468502029E-3</v>
      </c>
      <c r="AJ306" s="5">
        <f t="shared" si="529"/>
        <v>8.0378842455939702E-4</v>
      </c>
      <c r="AK306" s="5">
        <f t="shared" si="530"/>
        <v>3.242468099283634E-4</v>
      </c>
      <c r="AL306" s="5">
        <f t="shared" si="531"/>
        <v>3.0381691725610479E-6</v>
      </c>
      <c r="AM306" s="5">
        <f t="shared" si="532"/>
        <v>3.4014507455133059E-3</v>
      </c>
      <c r="AN306" s="5">
        <f t="shared" si="533"/>
        <v>2.1761558197340562E-3</v>
      </c>
      <c r="AO306" s="5">
        <f t="shared" si="534"/>
        <v>6.9612269970526245E-4</v>
      </c>
      <c r="AP306" s="5">
        <f t="shared" si="535"/>
        <v>1.4845346662849528E-4</v>
      </c>
      <c r="AQ306" s="5">
        <f t="shared" si="536"/>
        <v>2.3744124164477895E-5</v>
      </c>
      <c r="AR306" s="5">
        <f t="shared" si="537"/>
        <v>1.4044849928520454E-4</v>
      </c>
      <c r="AS306" s="5">
        <f t="shared" si="538"/>
        <v>1.6997001870517123E-4</v>
      </c>
      <c r="AT306" s="5">
        <f t="shared" si="539"/>
        <v>1.0284840139149726E-4</v>
      </c>
      <c r="AU306" s="5">
        <f t="shared" si="540"/>
        <v>4.1488860797796324E-5</v>
      </c>
      <c r="AV306" s="5">
        <f t="shared" si="541"/>
        <v>1.2552399067535925E-5</v>
      </c>
      <c r="AW306" s="5">
        <f t="shared" si="542"/>
        <v>6.534170665497611E-8</v>
      </c>
      <c r="AX306" s="5">
        <f t="shared" si="543"/>
        <v>6.860695673526966E-4</v>
      </c>
      <c r="AY306" s="5">
        <f t="shared" si="544"/>
        <v>4.3892867880163642E-4</v>
      </c>
      <c r="AZ306" s="5">
        <f t="shared" si="545"/>
        <v>1.4040732473964094E-4</v>
      </c>
      <c r="BA306" s="5">
        <f t="shared" si="546"/>
        <v>2.9942931190805717E-5</v>
      </c>
      <c r="BB306" s="5">
        <f t="shared" si="547"/>
        <v>4.7891685670238175E-6</v>
      </c>
      <c r="BC306" s="5">
        <f t="shared" si="548"/>
        <v>6.1279599962242191E-7</v>
      </c>
      <c r="BD306" s="5">
        <f t="shared" si="549"/>
        <v>1.4975855988093935E-5</v>
      </c>
      <c r="BE306" s="5">
        <f t="shared" si="550"/>
        <v>1.8123700398203013E-5</v>
      </c>
      <c r="BF306" s="5">
        <f t="shared" si="551"/>
        <v>1.0966602389371339E-5</v>
      </c>
      <c r="BG306" s="5">
        <f t="shared" si="552"/>
        <v>4.4239077496738166E-6</v>
      </c>
      <c r="BH306" s="5">
        <f t="shared" si="553"/>
        <v>1.3384473433124506E-6</v>
      </c>
      <c r="BI306" s="5">
        <f t="shared" si="554"/>
        <v>3.2395635572685582E-7</v>
      </c>
      <c r="BJ306" s="8">
        <f t="shared" si="555"/>
        <v>0.4990610714763839</v>
      </c>
      <c r="BK306" s="8">
        <f t="shared" si="556"/>
        <v>0.30511960761808832</v>
      </c>
      <c r="BL306" s="8">
        <f t="shared" si="557"/>
        <v>0.18912638308281401</v>
      </c>
      <c r="BM306" s="8">
        <f t="shared" si="558"/>
        <v>0.28252412817854278</v>
      </c>
      <c r="BN306" s="8">
        <f t="shared" si="559"/>
        <v>0.71720677823894985</v>
      </c>
    </row>
    <row r="307" spans="1:66" x14ac:dyDescent="0.25">
      <c r="A307" t="s">
        <v>342</v>
      </c>
      <c r="B307" t="s">
        <v>420</v>
      </c>
      <c r="C307" t="s">
        <v>519</v>
      </c>
      <c r="D307" s="16"/>
      <c r="E307">
        <f>VLOOKUP(A307,home!$A$2:$E$405,3,FALSE)</f>
        <v>1.1741999999999999</v>
      </c>
      <c r="F307">
        <f>VLOOKUP(B307,home!$B$2:$E$405,3,FALSE)</f>
        <v>0.93679999999999997</v>
      </c>
      <c r="G307" t="e">
        <f>VLOOKUP(C307,away!$B$2:$E$405,4,FALSE)</f>
        <v>#N/A</v>
      </c>
      <c r="H307">
        <f>VLOOKUP(A307,away!$A$2:$E$405,3,FALSE)</f>
        <v>0.85970000000000002</v>
      </c>
      <c r="I307" t="e">
        <f>VLOOKUP(C307,away!$B$2:$E$405,3,FALSE)</f>
        <v>#N/A</v>
      </c>
      <c r="J307">
        <f>VLOOKUP(B307,home!$B$2:$E$405,4,FALSE)</f>
        <v>0.58160000000000001</v>
      </c>
      <c r="K307" s="3" t="e">
        <f t="shared" si="504"/>
        <v>#N/A</v>
      </c>
      <c r="L307" s="3" t="e">
        <f t="shared" si="505"/>
        <v>#N/A</v>
      </c>
      <c r="M307" s="5" t="e">
        <f t="shared" si="506"/>
        <v>#N/A</v>
      </c>
      <c r="N307" s="5" t="e">
        <f t="shared" si="507"/>
        <v>#N/A</v>
      </c>
      <c r="O307" s="5" t="e">
        <f t="shared" si="508"/>
        <v>#N/A</v>
      </c>
      <c r="P307" s="5" t="e">
        <f t="shared" si="509"/>
        <v>#N/A</v>
      </c>
      <c r="Q307" s="5" t="e">
        <f t="shared" si="510"/>
        <v>#N/A</v>
      </c>
      <c r="R307" s="5" t="e">
        <f t="shared" si="511"/>
        <v>#N/A</v>
      </c>
      <c r="S307" s="5" t="e">
        <f t="shared" si="512"/>
        <v>#N/A</v>
      </c>
      <c r="T307" s="5" t="e">
        <f t="shared" si="513"/>
        <v>#N/A</v>
      </c>
      <c r="U307" s="5" t="e">
        <f t="shared" si="514"/>
        <v>#N/A</v>
      </c>
      <c r="V307" s="5" t="e">
        <f t="shared" si="515"/>
        <v>#N/A</v>
      </c>
      <c r="W307" s="5" t="e">
        <f t="shared" si="516"/>
        <v>#N/A</v>
      </c>
      <c r="X307" s="5" t="e">
        <f t="shared" si="517"/>
        <v>#N/A</v>
      </c>
      <c r="Y307" s="5" t="e">
        <f t="shared" si="518"/>
        <v>#N/A</v>
      </c>
      <c r="Z307" s="5" t="e">
        <f t="shared" si="519"/>
        <v>#N/A</v>
      </c>
      <c r="AA307" s="5" t="e">
        <f t="shared" si="520"/>
        <v>#N/A</v>
      </c>
      <c r="AB307" s="5" t="e">
        <f t="shared" si="521"/>
        <v>#N/A</v>
      </c>
      <c r="AC307" s="5" t="e">
        <f t="shared" si="522"/>
        <v>#N/A</v>
      </c>
      <c r="AD307" s="5" t="e">
        <f t="shared" si="523"/>
        <v>#N/A</v>
      </c>
      <c r="AE307" s="5" t="e">
        <f t="shared" si="524"/>
        <v>#N/A</v>
      </c>
      <c r="AF307" s="5" t="e">
        <f t="shared" si="525"/>
        <v>#N/A</v>
      </c>
      <c r="AG307" s="5" t="e">
        <f t="shared" si="526"/>
        <v>#N/A</v>
      </c>
      <c r="AH307" s="5" t="e">
        <f t="shared" si="527"/>
        <v>#N/A</v>
      </c>
      <c r="AI307" s="5" t="e">
        <f t="shared" si="528"/>
        <v>#N/A</v>
      </c>
      <c r="AJ307" s="5" t="e">
        <f t="shared" si="529"/>
        <v>#N/A</v>
      </c>
      <c r="AK307" s="5" t="e">
        <f t="shared" si="530"/>
        <v>#N/A</v>
      </c>
      <c r="AL307" s="5" t="e">
        <f t="shared" si="531"/>
        <v>#N/A</v>
      </c>
      <c r="AM307" s="5" t="e">
        <f t="shared" si="532"/>
        <v>#N/A</v>
      </c>
      <c r="AN307" s="5" t="e">
        <f t="shared" si="533"/>
        <v>#N/A</v>
      </c>
      <c r="AO307" s="5" t="e">
        <f t="shared" si="534"/>
        <v>#N/A</v>
      </c>
      <c r="AP307" s="5" t="e">
        <f t="shared" si="535"/>
        <v>#N/A</v>
      </c>
      <c r="AQ307" s="5" t="e">
        <f t="shared" si="536"/>
        <v>#N/A</v>
      </c>
      <c r="AR307" s="5" t="e">
        <f t="shared" si="537"/>
        <v>#N/A</v>
      </c>
      <c r="AS307" s="5" t="e">
        <f t="shared" si="538"/>
        <v>#N/A</v>
      </c>
      <c r="AT307" s="5" t="e">
        <f t="shared" si="539"/>
        <v>#N/A</v>
      </c>
      <c r="AU307" s="5" t="e">
        <f t="shared" si="540"/>
        <v>#N/A</v>
      </c>
      <c r="AV307" s="5" t="e">
        <f t="shared" si="541"/>
        <v>#N/A</v>
      </c>
      <c r="AW307" s="5" t="e">
        <f t="shared" si="542"/>
        <v>#N/A</v>
      </c>
      <c r="AX307" s="5" t="e">
        <f t="shared" si="543"/>
        <v>#N/A</v>
      </c>
      <c r="AY307" s="5" t="e">
        <f t="shared" si="544"/>
        <v>#N/A</v>
      </c>
      <c r="AZ307" s="5" t="e">
        <f t="shared" si="545"/>
        <v>#N/A</v>
      </c>
      <c r="BA307" s="5" t="e">
        <f t="shared" si="546"/>
        <v>#N/A</v>
      </c>
      <c r="BB307" s="5" t="e">
        <f t="shared" si="547"/>
        <v>#N/A</v>
      </c>
      <c r="BC307" s="5" t="e">
        <f t="shared" si="548"/>
        <v>#N/A</v>
      </c>
      <c r="BD307" s="5" t="e">
        <f t="shared" si="549"/>
        <v>#N/A</v>
      </c>
      <c r="BE307" s="5" t="e">
        <f t="shared" si="550"/>
        <v>#N/A</v>
      </c>
      <c r="BF307" s="5" t="e">
        <f t="shared" si="551"/>
        <v>#N/A</v>
      </c>
      <c r="BG307" s="5" t="e">
        <f t="shared" si="552"/>
        <v>#N/A</v>
      </c>
      <c r="BH307" s="5" t="e">
        <f t="shared" si="553"/>
        <v>#N/A</v>
      </c>
      <c r="BI307" s="5" t="e">
        <f t="shared" si="554"/>
        <v>#N/A</v>
      </c>
      <c r="BJ307" s="8" t="e">
        <f t="shared" si="555"/>
        <v>#N/A</v>
      </c>
      <c r="BK307" s="8" t="e">
        <f t="shared" si="556"/>
        <v>#N/A</v>
      </c>
      <c r="BL307" s="8" t="e">
        <f t="shared" si="557"/>
        <v>#N/A</v>
      </c>
      <c r="BM307" s="8" t="e">
        <f t="shared" si="558"/>
        <v>#N/A</v>
      </c>
      <c r="BN307" s="8" t="e">
        <f t="shared" si="559"/>
        <v>#N/A</v>
      </c>
    </row>
    <row r="308" spans="1:66" x14ac:dyDescent="0.25">
      <c r="A308" t="s">
        <v>342</v>
      </c>
      <c r="B308" t="s">
        <v>406</v>
      </c>
      <c r="C308" t="s">
        <v>398</v>
      </c>
      <c r="D308" s="16"/>
      <c r="E308">
        <f>VLOOKUP(A308,home!$A$2:$E$405,3,FALSE)</f>
        <v>1.1741999999999999</v>
      </c>
      <c r="F308">
        <f>VLOOKUP(B308,home!$B$2:$E$405,3,FALSE)</f>
        <v>1.0646</v>
      </c>
      <c r="G308">
        <f>VLOOKUP(C308,away!$B$2:$E$405,4,FALSE)</f>
        <v>1.5754999999999999</v>
      </c>
      <c r="H308">
        <f>VLOOKUP(A308,away!$A$2:$E$405,3,FALSE)</f>
        <v>0.85970000000000002</v>
      </c>
      <c r="I308">
        <f>VLOOKUP(C308,away!$B$2:$E$405,3,FALSE)</f>
        <v>0.98870000000000002</v>
      </c>
      <c r="J308">
        <f>VLOOKUP(B308,home!$B$2:$E$405,4,FALSE)</f>
        <v>1.2214</v>
      </c>
      <c r="K308" s="3">
        <f t="shared" si="504"/>
        <v>1.9694590056599997</v>
      </c>
      <c r="L308" s="3">
        <f t="shared" si="505"/>
        <v>1.0381721553460002</v>
      </c>
      <c r="M308" s="5">
        <f t="shared" si="506"/>
        <v>4.9408581218074198E-2</v>
      </c>
      <c r="N308" s="5">
        <f t="shared" si="507"/>
        <v>9.7308175236819741E-2</v>
      </c>
      <c r="O308" s="5">
        <f t="shared" si="508"/>
        <v>5.1294613255755996E-2</v>
      </c>
      <c r="P308" s="5">
        <f t="shared" si="509"/>
        <v>0.10102263801839544</v>
      </c>
      <c r="Q308" s="5">
        <f t="shared" si="510"/>
        <v>9.5822231022248031E-2</v>
      </c>
      <c r="R308" s="5">
        <f t="shared" si="511"/>
        <v>2.6626319600683849E-2</v>
      </c>
      <c r="S308" s="5">
        <f t="shared" si="512"/>
        <v>5.1638668529822331E-2</v>
      </c>
      <c r="T308" s="5">
        <f t="shared" si="513"/>
        <v>9.9479972110429596E-2</v>
      </c>
      <c r="U308" s="5">
        <f t="shared" si="514"/>
        <v>5.2439444925148175E-2</v>
      </c>
      <c r="V308" s="5">
        <f t="shared" si="515"/>
        <v>1.173137312955452E-2</v>
      </c>
      <c r="W308" s="5">
        <f t="shared" si="516"/>
        <v>6.290598527639979E-2</v>
      </c>
      <c r="X308" s="5">
        <f t="shared" si="517"/>
        <v>6.5307242318563719E-2</v>
      </c>
      <c r="Y308" s="5">
        <f t="shared" si="518"/>
        <v>3.3900080258783397E-2</v>
      </c>
      <c r="Z308" s="5">
        <f t="shared" si="519"/>
        <v>9.2142345362578038E-3</v>
      </c>
      <c r="AA308" s="5">
        <f t="shared" si="520"/>
        <v>1.8147057187696321E-2</v>
      </c>
      <c r="AB308" s="5">
        <f t="shared" si="521"/>
        <v>1.7869942602267777E-2</v>
      </c>
      <c r="AC308" s="5">
        <f t="shared" si="522"/>
        <v>1.4991503397644888E-3</v>
      </c>
      <c r="AD308" s="5">
        <f t="shared" si="523"/>
        <v>3.0972689803130216E-2</v>
      </c>
      <c r="AE308" s="5">
        <f t="shared" si="524"/>
        <v>3.2154984129778776E-2</v>
      </c>
      <c r="AF308" s="5">
        <f t="shared" si="525"/>
        <v>1.669120458956443E-2</v>
      </c>
      <c r="AG308" s="5">
        <f t="shared" si="526"/>
        <v>5.776114614689719E-3</v>
      </c>
      <c r="AH308" s="5">
        <f t="shared" si="527"/>
        <v>2.3914904320925783E-3</v>
      </c>
      <c r="AI308" s="5">
        <f t="shared" si="528"/>
        <v>4.7099423684344522E-3</v>
      </c>
      <c r="AJ308" s="5">
        <f t="shared" si="529"/>
        <v>4.6380192068264112E-3</v>
      </c>
      <c r="AK308" s="5">
        <f t="shared" si="530"/>
        <v>3.0447962317694411E-3</v>
      </c>
      <c r="AL308" s="5">
        <f t="shared" si="531"/>
        <v>1.2260876015908031E-4</v>
      </c>
      <c r="AM308" s="5">
        <f t="shared" si="532"/>
        <v>1.2199888572457686E-2</v>
      </c>
      <c r="AN308" s="5">
        <f t="shared" si="533"/>
        <v>1.2665584614249433E-2</v>
      </c>
      <c r="AO308" s="5">
        <f t="shared" si="534"/>
        <v>6.5745286388462351E-3</v>
      </c>
      <c r="AP308" s="5">
        <f t="shared" si="535"/>
        <v>2.2751641891250005E-3</v>
      </c>
      <c r="AQ308" s="5">
        <f t="shared" si="536"/>
        <v>5.9050302749748393E-4</v>
      </c>
      <c r="AR308" s="5">
        <f t="shared" si="537"/>
        <v>4.9655575527497806E-4</v>
      </c>
      <c r="AS308" s="5">
        <f t="shared" si="538"/>
        <v>9.7794620403860821E-4</v>
      </c>
      <c r="AT308" s="5">
        <f t="shared" si="539"/>
        <v>9.6301247929742452E-4</v>
      </c>
      <c r="AU308" s="5">
        <f t="shared" si="540"/>
        <v>6.3220453330509218E-4</v>
      </c>
      <c r="AV308" s="5">
        <f t="shared" si="541"/>
        <v>3.1127522788419764E-4</v>
      </c>
      <c r="AW308" s="5">
        <f t="shared" si="542"/>
        <v>6.9636241373436238E-6</v>
      </c>
      <c r="AX308" s="5">
        <f t="shared" si="543"/>
        <v>4.0045300695125529E-3</v>
      </c>
      <c r="AY308" s="5">
        <f t="shared" si="544"/>
        <v>4.1573916134137147E-3</v>
      </c>
      <c r="AZ308" s="5">
        <f t="shared" si="545"/>
        <v>2.1580441059575505E-3</v>
      </c>
      <c r="BA308" s="5">
        <f t="shared" si="546"/>
        <v>7.4680710027122746E-4</v>
      </c>
      <c r="BB308" s="5">
        <f t="shared" si="547"/>
        <v>1.9382858422906912E-4</v>
      </c>
      <c r="BC308" s="5">
        <f t="shared" si="548"/>
        <v>4.0245487811351295E-5</v>
      </c>
      <c r="BD308" s="5">
        <f t="shared" si="549"/>
        <v>8.5918393117214128E-5</v>
      </c>
      <c r="BE308" s="5">
        <f t="shared" si="550"/>
        <v>1.692127530765335E-4</v>
      </c>
      <c r="BF308" s="5">
        <f t="shared" si="551"/>
        <v>1.666287902095504E-4</v>
      </c>
      <c r="BG308" s="5">
        <f t="shared" si="552"/>
        <v>1.0938952382680992E-4</v>
      </c>
      <c r="BH308" s="5">
        <f t="shared" si="553"/>
        <v>5.3859545706392455E-5</v>
      </c>
      <c r="BI308" s="5">
        <f t="shared" si="554"/>
        <v>2.1214833466442195E-5</v>
      </c>
      <c r="BJ308" s="8">
        <f t="shared" si="555"/>
        <v>0.58592519536377863</v>
      </c>
      <c r="BK308" s="8">
        <f t="shared" si="556"/>
        <v>0.21958041160918376</v>
      </c>
      <c r="BL308" s="8">
        <f t="shared" si="557"/>
        <v>0.18514884384987826</v>
      </c>
      <c r="BM308" s="8">
        <f t="shared" si="558"/>
        <v>0.57423569901784477</v>
      </c>
      <c r="BN308" s="8">
        <f t="shared" si="559"/>
        <v>0.42148255835197723</v>
      </c>
    </row>
    <row r="309" spans="1:66" x14ac:dyDescent="0.25">
      <c r="A309" t="s">
        <v>342</v>
      </c>
      <c r="B309" t="s">
        <v>384</v>
      </c>
      <c r="C309" t="s">
        <v>426</v>
      </c>
      <c r="D309" s="16"/>
      <c r="E309">
        <f>VLOOKUP(A309,home!$A$2:$E$405,3,FALSE)</f>
        <v>1.1741999999999999</v>
      </c>
      <c r="F309">
        <f>VLOOKUP(B309,home!$B$2:$E$405,3,FALSE)</f>
        <v>0.89419999999999999</v>
      </c>
      <c r="G309">
        <f>VLOOKUP(C309,away!$B$2:$E$405,4,FALSE)</f>
        <v>0.89219999999999999</v>
      </c>
      <c r="H309">
        <f>VLOOKUP(A309,away!$A$2:$E$405,3,FALSE)</f>
        <v>0.85970000000000002</v>
      </c>
      <c r="I309">
        <f>VLOOKUP(C309,away!$B$2:$E$405,3,FALSE)</f>
        <v>0.66469999999999996</v>
      </c>
      <c r="J309">
        <f>VLOOKUP(B309,home!$B$2:$E$405,4,FALSE)</f>
        <v>1.1632</v>
      </c>
      <c r="K309" s="3">
        <f t="shared" si="504"/>
        <v>0.93678291280799986</v>
      </c>
      <c r="L309" s="3">
        <f t="shared" si="505"/>
        <v>0.66470202068799999</v>
      </c>
      <c r="M309" s="5">
        <f t="shared" si="506"/>
        <v>0.20159693757590727</v>
      </c>
      <c r="N309" s="5">
        <f t="shared" si="507"/>
        <v>0.18885256639553091</v>
      </c>
      <c r="O309" s="5">
        <f t="shared" si="508"/>
        <v>0.13400189177121818</v>
      </c>
      <c r="P309" s="5">
        <f t="shared" si="509"/>
        <v>0.12553068249522409</v>
      </c>
      <c r="Q309" s="5">
        <f t="shared" si="510"/>
        <v>8.8456928619635805E-2</v>
      </c>
      <c r="R309" s="5">
        <f t="shared" si="511"/>
        <v>4.453566411817169E-2</v>
      </c>
      <c r="S309" s="5">
        <f t="shared" si="512"/>
        <v>1.9541408263931855E-2</v>
      </c>
      <c r="T309" s="5">
        <f t="shared" si="513"/>
        <v>5.8797499197326103E-2</v>
      </c>
      <c r="U309" s="5">
        <f t="shared" si="514"/>
        <v>4.1720249156459596E-2</v>
      </c>
      <c r="V309" s="5">
        <f t="shared" si="515"/>
        <v>1.3520081459931976E-3</v>
      </c>
      <c r="W309" s="5">
        <f t="shared" si="516"/>
        <v>2.762164641678393E-2</v>
      </c>
      <c r="X309" s="5">
        <f t="shared" si="517"/>
        <v>1.8360164187965735E-2</v>
      </c>
      <c r="Y309" s="5">
        <f t="shared" si="518"/>
        <v>6.102019117952137E-3</v>
      </c>
      <c r="Z309" s="5">
        <f t="shared" si="519"/>
        <v>9.8676486440102615E-3</v>
      </c>
      <c r="AA309" s="5">
        <f t="shared" si="520"/>
        <v>9.2438446393018417E-3</v>
      </c>
      <c r="AB309" s="5">
        <f t="shared" si="521"/>
        <v>4.3297378533748961E-3</v>
      </c>
      <c r="AC309" s="5">
        <f t="shared" si="522"/>
        <v>5.2616903357511468E-5</v>
      </c>
      <c r="AD309" s="5">
        <f t="shared" si="523"/>
        <v>6.4688715967168723E-3</v>
      </c>
      <c r="AE309" s="5">
        <f t="shared" si="524"/>
        <v>4.2998720219089145E-3</v>
      </c>
      <c r="AF309" s="5">
        <f t="shared" si="525"/>
        <v>1.4290668108313256E-3</v>
      </c>
      <c r="AG309" s="5">
        <f t="shared" si="526"/>
        <v>3.1663453228591266E-4</v>
      </c>
      <c r="AH309" s="5">
        <f t="shared" si="527"/>
        <v>1.6397614982782054E-3</v>
      </c>
      <c r="AI309" s="5">
        <f t="shared" si="528"/>
        <v>1.536100552667467E-3</v>
      </c>
      <c r="AJ309" s="5">
        <f t="shared" si="529"/>
        <v>7.1949637504690393E-4</v>
      </c>
      <c r="AK309" s="5">
        <f t="shared" si="530"/>
        <v>2.2467063665707868E-4</v>
      </c>
      <c r="AL309" s="5">
        <f t="shared" si="531"/>
        <v>1.3105428819853329E-6</v>
      </c>
      <c r="AM309" s="5">
        <f t="shared" si="532"/>
        <v>1.2119856753906742E-3</v>
      </c>
      <c r="AN309" s="5">
        <f t="shared" si="533"/>
        <v>8.0560932747709166E-4</v>
      </c>
      <c r="AO309" s="5">
        <f t="shared" si="534"/>
        <v>2.677450739295617E-4</v>
      </c>
      <c r="AP309" s="5">
        <f t="shared" si="535"/>
        <v>5.932356389007921E-5</v>
      </c>
      <c r="AQ309" s="5">
        <f t="shared" si="536"/>
        <v>9.8581231980373272E-6</v>
      </c>
      <c r="AR309" s="5">
        <f t="shared" si="537"/>
        <v>2.1799055627038126E-4</v>
      </c>
      <c r="AS309" s="5">
        <f t="shared" si="538"/>
        <v>2.0420982826760393E-4</v>
      </c>
      <c r="AT309" s="5">
        <f t="shared" si="539"/>
        <v>9.5650138874273701E-5</v>
      </c>
      <c r="AU309" s="5">
        <f t="shared" si="540"/>
        <v>2.9867805235043951E-5</v>
      </c>
      <c r="AV309" s="5">
        <f t="shared" si="541"/>
        <v>6.9949123968166213E-6</v>
      </c>
      <c r="AW309" s="5">
        <f t="shared" si="542"/>
        <v>2.2668077809263519E-8</v>
      </c>
      <c r="AX309" s="5">
        <f t="shared" si="543"/>
        <v>1.8922791187900775E-4</v>
      </c>
      <c r="AY309" s="5">
        <f t="shared" si="544"/>
        <v>1.2578017539654725E-4</v>
      </c>
      <c r="AZ309" s="5">
        <f t="shared" si="545"/>
        <v>4.1803168374288002E-5</v>
      </c>
      <c r="BA309" s="5">
        <f t="shared" si="546"/>
        <v>9.2622168298499789E-6</v>
      </c>
      <c r="BB309" s="5">
        <f t="shared" si="547"/>
        <v>1.53915356071292E-6</v>
      </c>
      <c r="BC309" s="5">
        <f t="shared" si="548"/>
        <v>2.0461569639100178E-7</v>
      </c>
      <c r="BD309" s="5">
        <f t="shared" si="549"/>
        <v>2.4149793873970585E-5</v>
      </c>
      <c r="BE309" s="5">
        <f t="shared" si="550"/>
        <v>2.2623114248970951E-5</v>
      </c>
      <c r="BF309" s="5">
        <f t="shared" si="551"/>
        <v>1.0596473431469585E-5</v>
      </c>
      <c r="BG309" s="5">
        <f t="shared" si="552"/>
        <v>3.308865082208221E-6</v>
      </c>
      <c r="BH309" s="5">
        <f t="shared" si="553"/>
        <v>7.7492206744992451E-7</v>
      </c>
      <c r="BI309" s="5">
        <f t="shared" si="554"/>
        <v>1.4518675030898757E-7</v>
      </c>
      <c r="BJ309" s="8">
        <f t="shared" si="555"/>
        <v>0.40342760790255988</v>
      </c>
      <c r="BK309" s="8">
        <f t="shared" si="556"/>
        <v>0.34820074410269247</v>
      </c>
      <c r="BL309" s="8">
        <f t="shared" si="557"/>
        <v>0.23856772819767436</v>
      </c>
      <c r="BM309" s="8">
        <f t="shared" si="558"/>
        <v>0.2169633003639303</v>
      </c>
      <c r="BN309" s="8">
        <f t="shared" si="559"/>
        <v>0.78297467097568796</v>
      </c>
    </row>
    <row r="310" spans="1:66" x14ac:dyDescent="0.25">
      <c r="A310" t="s">
        <v>342</v>
      </c>
      <c r="B310" t="s">
        <v>392</v>
      </c>
      <c r="C310" t="s">
        <v>429</v>
      </c>
      <c r="D310" s="16"/>
      <c r="E310">
        <f>VLOOKUP(A310,home!$A$2:$E$405,3,FALSE)</f>
        <v>1.1741999999999999</v>
      </c>
      <c r="F310">
        <f>VLOOKUP(B310,home!$B$2:$E$405,3,FALSE)</f>
        <v>1.32</v>
      </c>
      <c r="G310">
        <f>VLOOKUP(C310,away!$B$2:$E$405,4,FALSE)</f>
        <v>1.0385</v>
      </c>
      <c r="H310">
        <f>VLOOKUP(A310,away!$A$2:$E$405,3,FALSE)</f>
        <v>0.85970000000000002</v>
      </c>
      <c r="I310">
        <f>VLOOKUP(C310,away!$B$2:$E$405,3,FALSE)</f>
        <v>0.69279999999999997</v>
      </c>
      <c r="J310">
        <f>VLOOKUP(B310,home!$B$2:$E$405,4,FALSE)</f>
        <v>1.2214</v>
      </c>
      <c r="K310" s="3">
        <f t="shared" si="504"/>
        <v>1.609616844</v>
      </c>
      <c r="L310" s="3">
        <f t="shared" si="505"/>
        <v>0.7274660354239999</v>
      </c>
      <c r="M310" s="5">
        <f t="shared" si="506"/>
        <v>9.6609047819306862E-2</v>
      </c>
      <c r="N310" s="5">
        <f t="shared" si="507"/>
        <v>0.15550355065275784</v>
      </c>
      <c r="O310" s="5">
        <f t="shared" si="508"/>
        <v>7.0279801003198791E-2</v>
      </c>
      <c r="P310" s="5">
        <f t="shared" si="509"/>
        <v>0.1131235514877169</v>
      </c>
      <c r="Q310" s="5">
        <f t="shared" si="510"/>
        <v>0.1251505672162431</v>
      </c>
      <c r="R310" s="5">
        <f t="shared" si="511"/>
        <v>2.5563084103092337E-2</v>
      </c>
      <c r="S310" s="5">
        <f t="shared" si="512"/>
        <v>3.3115267643277414E-2</v>
      </c>
      <c r="T310" s="5">
        <f t="shared" si="513"/>
        <v>9.1042786963865197E-2</v>
      </c>
      <c r="U310" s="5">
        <f t="shared" si="514"/>
        <v>4.114677075692607E-2</v>
      </c>
      <c r="V310" s="5">
        <f t="shared" si="515"/>
        <v>4.3084493278522156E-3</v>
      </c>
      <c r="W310" s="5">
        <f t="shared" si="516"/>
        <v>6.7148153675806371E-2</v>
      </c>
      <c r="X310" s="5">
        <f t="shared" si="517"/>
        <v>4.8848001140580348E-2</v>
      </c>
      <c r="Y310" s="5">
        <f t="shared" si="518"/>
        <v>1.7767630864062505E-2</v>
      </c>
      <c r="Z310" s="5">
        <f t="shared" si="519"/>
        <v>6.1987584818956202E-3</v>
      </c>
      <c r="AA310" s="5">
        <f t="shared" si="520"/>
        <v>9.9776260643470605E-3</v>
      </c>
      <c r="AB310" s="5">
        <f t="shared" si="521"/>
        <v>8.0300774881532297E-3</v>
      </c>
      <c r="AC310" s="5">
        <f t="shared" si="522"/>
        <v>3.1530890504886754E-4</v>
      </c>
      <c r="AD310" s="5">
        <f t="shared" si="523"/>
        <v>2.7020699800019615E-2</v>
      </c>
      <c r="AE310" s="5">
        <f t="shared" si="524"/>
        <v>1.9656641357902335E-2</v>
      </c>
      <c r="AF310" s="5">
        <f t="shared" si="525"/>
        <v>7.1497694791923215E-3</v>
      </c>
      <c r="AG310" s="5">
        <f t="shared" si="526"/>
        <v>1.7337381524078516E-3</v>
      </c>
      <c r="AH310" s="5">
        <f t="shared" si="527"/>
        <v>1.1273465643438746E-3</v>
      </c>
      <c r="AI310" s="5">
        <f t="shared" si="528"/>
        <v>1.8145960189934307E-3</v>
      </c>
      <c r="AJ310" s="5">
        <f t="shared" si="529"/>
        <v>1.4604021586135851E-3</v>
      </c>
      <c r="AK310" s="5">
        <f t="shared" si="530"/>
        <v>7.8356263783946215E-4</v>
      </c>
      <c r="AL310" s="5">
        <f t="shared" si="531"/>
        <v>1.4768332349800029E-5</v>
      </c>
      <c r="AM310" s="5">
        <f t="shared" si="532"/>
        <v>8.6985947069557965E-3</v>
      </c>
      <c r="AN310" s="5">
        <f t="shared" si="533"/>
        <v>6.3279322052293236E-3</v>
      </c>
      <c r="AO310" s="5">
        <f t="shared" si="534"/>
        <v>2.3016778768850123E-3</v>
      </c>
      <c r="AP310" s="5">
        <f t="shared" si="535"/>
        <v>5.5813082664022318E-4</v>
      </c>
      <c r="AQ310" s="5">
        <f t="shared" si="536"/>
        <v>1.0150530492597072E-4</v>
      </c>
      <c r="AR310" s="5">
        <f t="shared" si="537"/>
        <v>1.6402126714242117E-4</v>
      </c>
      <c r="AS310" s="5">
        <f t="shared" si="538"/>
        <v>2.640113943666649E-4</v>
      </c>
      <c r="AT310" s="5">
        <f t="shared" si="539"/>
        <v>2.1247859369025529E-4</v>
      </c>
      <c r="AU310" s="5">
        <f t="shared" si="540"/>
        <v>1.1400304113108901E-4</v>
      </c>
      <c r="AV310" s="5">
        <f t="shared" si="541"/>
        <v>4.5875303817956433E-5</v>
      </c>
      <c r="AW310" s="5">
        <f t="shared" si="542"/>
        <v>4.8035706876516171E-7</v>
      </c>
      <c r="AX310" s="5">
        <f t="shared" si="543"/>
        <v>2.3335674265742203E-3</v>
      </c>
      <c r="AY310" s="5">
        <f t="shared" si="544"/>
        <v>1.6975910442045342E-3</v>
      </c>
      <c r="AZ310" s="5">
        <f t="shared" si="545"/>
        <v>6.1746991334938033E-4</v>
      </c>
      <c r="BA310" s="5">
        <f t="shared" si="546"/>
        <v>1.4972946328595816E-4</v>
      </c>
      <c r="BB310" s="5">
        <f t="shared" si="547"/>
        <v>2.7230774760699828E-5</v>
      </c>
      <c r="BC310" s="5">
        <f t="shared" si="548"/>
        <v>3.9618927513380455E-6</v>
      </c>
      <c r="BD310" s="5">
        <f t="shared" si="549"/>
        <v>1.988665015555298E-5</v>
      </c>
      <c r="BE310" s="5">
        <f t="shared" si="550"/>
        <v>3.2009887061113303E-5</v>
      </c>
      <c r="BF310" s="5">
        <f t="shared" si="551"/>
        <v>2.5761826694052816E-5</v>
      </c>
      <c r="BG310" s="5">
        <f t="shared" si="552"/>
        <v>1.3822223392985416E-5</v>
      </c>
      <c r="BH310" s="5">
        <f t="shared" si="553"/>
        <v>5.5621208987200397E-6</v>
      </c>
      <c r="BI310" s="5">
        <f t="shared" si="554"/>
        <v>1.790576697388838E-6</v>
      </c>
      <c r="BJ310" s="8">
        <f t="shared" si="555"/>
        <v>0.58383893073839999</v>
      </c>
      <c r="BK310" s="8">
        <f t="shared" si="556"/>
        <v>0.24918398455975657</v>
      </c>
      <c r="BL310" s="8">
        <f t="shared" si="557"/>
        <v>0.16108248968055611</v>
      </c>
      <c r="BM310" s="8">
        <f t="shared" si="558"/>
        <v>0.41237745049115654</v>
      </c>
      <c r="BN310" s="8">
        <f t="shared" si="559"/>
        <v>0.58622960228231591</v>
      </c>
    </row>
    <row r="311" spans="1:66" x14ac:dyDescent="0.25">
      <c r="A311" t="s">
        <v>40</v>
      </c>
      <c r="B311" t="s">
        <v>234</v>
      </c>
      <c r="C311" t="s">
        <v>339</v>
      </c>
      <c r="D311" s="16"/>
      <c r="E311">
        <f>VLOOKUP(A311,home!$A$2:$E$405,3,FALSE)</f>
        <v>1.5047999999999999</v>
      </c>
      <c r="F311">
        <f>VLOOKUP(B311,home!$B$2:$E$405,3,FALSE)</f>
        <v>0.8639</v>
      </c>
      <c r="G311">
        <f>VLOOKUP(C311,away!$B$2:$E$405,4,FALSE)</f>
        <v>0.7974</v>
      </c>
      <c r="H311">
        <f>VLOOKUP(A311,away!$A$2:$E$405,3,FALSE)</f>
        <v>1.2</v>
      </c>
      <c r="I311">
        <f>VLOOKUP(C311,away!$B$2:$E$405,3,FALSE)</f>
        <v>0.66669999999999996</v>
      </c>
      <c r="J311">
        <f>VLOOKUP(B311,home!$B$2:$E$405,4,FALSE)</f>
        <v>1.1667000000000001</v>
      </c>
      <c r="K311" s="3">
        <f t="shared" si="504"/>
        <v>1.036617384528</v>
      </c>
      <c r="L311" s="3">
        <f t="shared" si="505"/>
        <v>0.93340666800000005</v>
      </c>
      <c r="M311" s="5">
        <f t="shared" si="506"/>
        <v>0.13945350196545128</v>
      </c>
      <c r="N311" s="5">
        <f t="shared" si="507"/>
        <v>0.1445599244706964</v>
      </c>
      <c r="O311" s="5">
        <f t="shared" si="508"/>
        <v>0.13016682861050335</v>
      </c>
      <c r="P311" s="5">
        <f t="shared" si="509"/>
        <v>0.1349331974265244</v>
      </c>
      <c r="Q311" s="5">
        <f t="shared" si="510"/>
        <v>7.4926665406189252E-2</v>
      </c>
      <c r="R311" s="5">
        <f t="shared" si="511"/>
        <v>6.0749292888728497E-2</v>
      </c>
      <c r="S311" s="5">
        <f t="shared" si="512"/>
        <v>3.2639853985624669E-2</v>
      </c>
      <c r="T311" s="5">
        <f t="shared" si="513"/>
        <v>6.9937049101141985E-2</v>
      </c>
      <c r="U311" s="5">
        <f t="shared" si="514"/>
        <v>6.2973773106239167E-2</v>
      </c>
      <c r="V311" s="5">
        <f t="shared" si="515"/>
        <v>3.5090946681491453E-3</v>
      </c>
      <c r="W311" s="5">
        <f t="shared" si="516"/>
        <v>2.5890094641589496E-2</v>
      </c>
      <c r="X311" s="5">
        <f t="shared" si="517"/>
        <v>2.4165986973610706E-2</v>
      </c>
      <c r="Y311" s="5">
        <f t="shared" si="518"/>
        <v>1.1278346689984687E-2</v>
      </c>
      <c r="Z311" s="5">
        <f t="shared" si="519"/>
        <v>1.8901265019541386E-2</v>
      </c>
      <c r="AA311" s="5">
        <f t="shared" si="520"/>
        <v>1.9593379908827566E-2</v>
      </c>
      <c r="AB311" s="5">
        <f t="shared" si="521"/>
        <v>1.0155419117576147E-2</v>
      </c>
      <c r="AC311" s="5">
        <f t="shared" si="522"/>
        <v>2.1220933723980524E-4</v>
      </c>
      <c r="AD311" s="5">
        <f t="shared" si="523"/>
        <v>6.7095305481367218E-3</v>
      </c>
      <c r="AE311" s="5">
        <f t="shared" si="524"/>
        <v>6.2627205527805117E-3</v>
      </c>
      <c r="AF311" s="5">
        <f t="shared" si="525"/>
        <v>2.9228325618929881E-3</v>
      </c>
      <c r="AG311" s="5">
        <f t="shared" si="526"/>
        <v>9.0939713423947917E-4</v>
      </c>
      <c r="AH311" s="5">
        <f t="shared" si="527"/>
        <v>4.4106417007187702E-3</v>
      </c>
      <c r="AI311" s="5">
        <f t="shared" si="528"/>
        <v>4.5721478638892209E-3</v>
      </c>
      <c r="AJ311" s="5">
        <f t="shared" si="529"/>
        <v>2.369783980170063E-3</v>
      </c>
      <c r="AK311" s="5">
        <f t="shared" si="530"/>
        <v>8.1885309047341492E-4</v>
      </c>
      <c r="AL311" s="5">
        <f t="shared" si="531"/>
        <v>8.2132277767035121E-6</v>
      </c>
      <c r="AM311" s="5">
        <f t="shared" si="532"/>
        <v>1.391043201644042E-3</v>
      </c>
      <c r="AN311" s="5">
        <f t="shared" si="533"/>
        <v>1.2984089998906176E-3</v>
      </c>
      <c r="AO311" s="5">
        <f t="shared" si="534"/>
        <v>6.0597180914455687E-4</v>
      </c>
      <c r="AP311" s="5">
        <f t="shared" si="535"/>
        <v>1.8853937575851755E-4</v>
      </c>
      <c r="AQ311" s="5">
        <f t="shared" si="536"/>
        <v>4.3995977628389465E-5</v>
      </c>
      <c r="AR311" s="5">
        <f t="shared" si="537"/>
        <v>8.2338447472195221E-4</v>
      </c>
      <c r="AS311" s="5">
        <f t="shared" si="538"/>
        <v>8.5353466064723123E-4</v>
      </c>
      <c r="AT311" s="5">
        <f t="shared" si="539"/>
        <v>4.4239443376206341E-4</v>
      </c>
      <c r="AU311" s="5">
        <f t="shared" si="540"/>
        <v>1.5286458695205858E-4</v>
      </c>
      <c r="AV311" s="5">
        <f t="shared" si="541"/>
        <v>3.9615522078298994E-5</v>
      </c>
      <c r="AW311" s="5">
        <f t="shared" si="542"/>
        <v>2.2075002091169092E-7</v>
      </c>
      <c r="AX311" s="5">
        <f t="shared" si="543"/>
        <v>2.4032992757561691E-4</v>
      </c>
      <c r="AY311" s="5">
        <f t="shared" si="544"/>
        <v>2.2432555691903792E-4</v>
      </c>
      <c r="AZ311" s="5">
        <f t="shared" si="545"/>
        <v>1.0469348531552177E-4</v>
      </c>
      <c r="BA311" s="5">
        <f t="shared" si="546"/>
        <v>3.2573865763222697E-5</v>
      </c>
      <c r="BB311" s="5">
        <f t="shared" si="547"/>
        <v>7.6011658764822443E-6</v>
      </c>
      <c r="BC311" s="5">
        <f t="shared" si="548"/>
        <v>1.4189957827365185E-6</v>
      </c>
      <c r="BD311" s="5">
        <f t="shared" si="549"/>
        <v>1.2809209317219127E-4</v>
      </c>
      <c r="BE311" s="5">
        <f t="shared" si="550"/>
        <v>1.3278249060287377E-4</v>
      </c>
      <c r="BF311" s="5">
        <f t="shared" si="551"/>
        <v>6.8822319059932377E-5</v>
      </c>
      <c r="BG311" s="5">
        <f t="shared" si="552"/>
        <v>2.3780804127019542E-5</v>
      </c>
      <c r="BH311" s="5">
        <f t="shared" si="553"/>
        <v>6.1628987440309154E-6</v>
      </c>
      <c r="BI311" s="5">
        <f t="shared" si="554"/>
        <v>1.2777135954296453E-6</v>
      </c>
      <c r="BJ311" s="8">
        <f t="shared" si="555"/>
        <v>0.37170145044156089</v>
      </c>
      <c r="BK311" s="8">
        <f t="shared" si="556"/>
        <v>0.31098039616768508</v>
      </c>
      <c r="BL311" s="8">
        <f t="shared" si="557"/>
        <v>0.29848283226458938</v>
      </c>
      <c r="BM311" s="8">
        <f t="shared" si="558"/>
        <v>0.31505242831838542</v>
      </c>
      <c r="BN311" s="8">
        <f t="shared" si="559"/>
        <v>0.68478941076809319</v>
      </c>
    </row>
    <row r="312" spans="1:66" x14ac:dyDescent="0.25">
      <c r="A312" t="s">
        <v>40</v>
      </c>
      <c r="B312" t="s">
        <v>520</v>
      </c>
      <c r="C312" t="s">
        <v>332</v>
      </c>
      <c r="D312" s="16"/>
      <c r="E312">
        <f>VLOOKUP(A312,home!$A$2:$E$405,3,FALSE)</f>
        <v>1.5047999999999999</v>
      </c>
      <c r="F312" t="e">
        <f>VLOOKUP(B312,home!$B$2:$E$405,3,FALSE)</f>
        <v>#N/A</v>
      </c>
      <c r="G312">
        <f>VLOOKUP(C312,away!$B$2:$E$405,4,FALSE)</f>
        <v>0.53159999999999996</v>
      </c>
      <c r="H312">
        <f>VLOOKUP(A312,away!$A$2:$E$405,3,FALSE)</f>
        <v>1.2</v>
      </c>
      <c r="I312">
        <f>VLOOKUP(C312,away!$B$2:$E$405,3,FALSE)</f>
        <v>1.5832999999999999</v>
      </c>
      <c r="J312" t="e">
        <f>VLOOKUP(B312,home!$B$2:$E$405,4,FALSE)</f>
        <v>#N/A</v>
      </c>
      <c r="K312" s="3" t="e">
        <f t="shared" si="504"/>
        <v>#N/A</v>
      </c>
      <c r="L312" s="3" t="e">
        <f t="shared" si="505"/>
        <v>#N/A</v>
      </c>
      <c r="M312" s="5" t="e">
        <f t="shared" si="506"/>
        <v>#N/A</v>
      </c>
      <c r="N312" s="5" t="e">
        <f t="shared" si="507"/>
        <v>#N/A</v>
      </c>
      <c r="O312" s="5" t="e">
        <f t="shared" si="508"/>
        <v>#N/A</v>
      </c>
      <c r="P312" s="5" t="e">
        <f t="shared" si="509"/>
        <v>#N/A</v>
      </c>
      <c r="Q312" s="5" t="e">
        <f t="shared" si="510"/>
        <v>#N/A</v>
      </c>
      <c r="R312" s="5" t="e">
        <f t="shared" si="511"/>
        <v>#N/A</v>
      </c>
      <c r="S312" s="5" t="e">
        <f t="shared" si="512"/>
        <v>#N/A</v>
      </c>
      <c r="T312" s="5" t="e">
        <f t="shared" si="513"/>
        <v>#N/A</v>
      </c>
      <c r="U312" s="5" t="e">
        <f t="shared" si="514"/>
        <v>#N/A</v>
      </c>
      <c r="V312" s="5" t="e">
        <f t="shared" si="515"/>
        <v>#N/A</v>
      </c>
      <c r="W312" s="5" t="e">
        <f t="shared" si="516"/>
        <v>#N/A</v>
      </c>
      <c r="X312" s="5" t="e">
        <f t="shared" si="517"/>
        <v>#N/A</v>
      </c>
      <c r="Y312" s="5" t="e">
        <f t="shared" si="518"/>
        <v>#N/A</v>
      </c>
      <c r="Z312" s="5" t="e">
        <f t="shared" si="519"/>
        <v>#N/A</v>
      </c>
      <c r="AA312" s="5" t="e">
        <f t="shared" si="520"/>
        <v>#N/A</v>
      </c>
      <c r="AB312" s="5" t="e">
        <f t="shared" si="521"/>
        <v>#N/A</v>
      </c>
      <c r="AC312" s="5" t="e">
        <f t="shared" si="522"/>
        <v>#N/A</v>
      </c>
      <c r="AD312" s="5" t="e">
        <f t="shared" si="523"/>
        <v>#N/A</v>
      </c>
      <c r="AE312" s="5" t="e">
        <f t="shared" si="524"/>
        <v>#N/A</v>
      </c>
      <c r="AF312" s="5" t="e">
        <f t="shared" si="525"/>
        <v>#N/A</v>
      </c>
      <c r="AG312" s="5" t="e">
        <f t="shared" si="526"/>
        <v>#N/A</v>
      </c>
      <c r="AH312" s="5" t="e">
        <f t="shared" si="527"/>
        <v>#N/A</v>
      </c>
      <c r="AI312" s="5" t="e">
        <f t="shared" si="528"/>
        <v>#N/A</v>
      </c>
      <c r="AJ312" s="5" t="e">
        <f t="shared" si="529"/>
        <v>#N/A</v>
      </c>
      <c r="AK312" s="5" t="e">
        <f t="shared" si="530"/>
        <v>#N/A</v>
      </c>
      <c r="AL312" s="5" t="e">
        <f t="shared" si="531"/>
        <v>#N/A</v>
      </c>
      <c r="AM312" s="5" t="e">
        <f t="shared" si="532"/>
        <v>#N/A</v>
      </c>
      <c r="AN312" s="5" t="e">
        <f t="shared" si="533"/>
        <v>#N/A</v>
      </c>
      <c r="AO312" s="5" t="e">
        <f t="shared" si="534"/>
        <v>#N/A</v>
      </c>
      <c r="AP312" s="5" t="e">
        <f t="shared" si="535"/>
        <v>#N/A</v>
      </c>
      <c r="AQ312" s="5" t="e">
        <f t="shared" si="536"/>
        <v>#N/A</v>
      </c>
      <c r="AR312" s="5" t="e">
        <f t="shared" si="537"/>
        <v>#N/A</v>
      </c>
      <c r="AS312" s="5" t="e">
        <f t="shared" si="538"/>
        <v>#N/A</v>
      </c>
      <c r="AT312" s="5" t="e">
        <f t="shared" si="539"/>
        <v>#N/A</v>
      </c>
      <c r="AU312" s="5" t="e">
        <f t="shared" si="540"/>
        <v>#N/A</v>
      </c>
      <c r="AV312" s="5" t="e">
        <f t="shared" si="541"/>
        <v>#N/A</v>
      </c>
      <c r="AW312" s="5" t="e">
        <f t="shared" si="542"/>
        <v>#N/A</v>
      </c>
      <c r="AX312" s="5" t="e">
        <f t="shared" si="543"/>
        <v>#N/A</v>
      </c>
      <c r="AY312" s="5" t="e">
        <f t="shared" si="544"/>
        <v>#N/A</v>
      </c>
      <c r="AZ312" s="5" t="e">
        <f t="shared" si="545"/>
        <v>#N/A</v>
      </c>
      <c r="BA312" s="5" t="e">
        <f t="shared" si="546"/>
        <v>#N/A</v>
      </c>
      <c r="BB312" s="5" t="e">
        <f t="shared" si="547"/>
        <v>#N/A</v>
      </c>
      <c r="BC312" s="5" t="e">
        <f t="shared" si="548"/>
        <v>#N/A</v>
      </c>
      <c r="BD312" s="5" t="e">
        <f t="shared" si="549"/>
        <v>#N/A</v>
      </c>
      <c r="BE312" s="5" t="e">
        <f t="shared" si="550"/>
        <v>#N/A</v>
      </c>
      <c r="BF312" s="5" t="e">
        <f t="shared" si="551"/>
        <v>#N/A</v>
      </c>
      <c r="BG312" s="5" t="e">
        <f t="shared" si="552"/>
        <v>#N/A</v>
      </c>
      <c r="BH312" s="5" t="e">
        <f t="shared" si="553"/>
        <v>#N/A</v>
      </c>
      <c r="BI312" s="5" t="e">
        <f t="shared" si="554"/>
        <v>#N/A</v>
      </c>
      <c r="BJ312" s="8" t="e">
        <f t="shared" si="555"/>
        <v>#N/A</v>
      </c>
      <c r="BK312" s="8" t="e">
        <f t="shared" si="556"/>
        <v>#N/A</v>
      </c>
      <c r="BL312" s="8" t="e">
        <f t="shared" si="557"/>
        <v>#N/A</v>
      </c>
      <c r="BM312" s="8" t="e">
        <f t="shared" si="558"/>
        <v>#N/A</v>
      </c>
      <c r="BN312" s="8" t="e">
        <f t="shared" si="559"/>
        <v>#N/A</v>
      </c>
    </row>
    <row r="313" spans="1:66" s="10" customFormat="1" x14ac:dyDescent="0.25">
      <c r="A313" t="s">
        <v>40</v>
      </c>
      <c r="B313" t="s">
        <v>238</v>
      </c>
      <c r="C313" t="s">
        <v>233</v>
      </c>
      <c r="D313" s="16"/>
      <c r="E313">
        <f>VLOOKUP(A313,home!$A$2:$E$405,3,FALSE)</f>
        <v>1.5047999999999999</v>
      </c>
      <c r="F313">
        <f>VLOOKUP(B313,home!$B$2:$E$405,3,FALSE)</f>
        <v>0.7974</v>
      </c>
      <c r="G313">
        <f>VLOOKUP(C313,away!$B$2:$E$405,4,FALSE)</f>
        <v>1.0632999999999999</v>
      </c>
      <c r="H313">
        <f>VLOOKUP(A313,away!$A$2:$E$405,3,FALSE)</f>
        <v>1.2</v>
      </c>
      <c r="I313">
        <f>VLOOKUP(C313,away!$B$2:$E$405,3,FALSE)</f>
        <v>1</v>
      </c>
      <c r="J313">
        <f>VLOOKUP(B313,home!$B$2:$E$405,4,FALSE)</f>
        <v>1.1667000000000001</v>
      </c>
      <c r="K313" s="3">
        <f t="shared" si="504"/>
        <v>1.2758829320159999</v>
      </c>
      <c r="L313" s="3">
        <f t="shared" si="505"/>
        <v>1.40004</v>
      </c>
      <c r="M313" s="5">
        <f t="shared" si="506"/>
        <v>6.8843261415128629E-2</v>
      </c>
      <c r="N313" s="5">
        <f t="shared" si="507"/>
        <v>8.7835942223878263E-2</v>
      </c>
      <c r="O313" s="5">
        <f t="shared" si="508"/>
        <v>9.6383319711636675E-2</v>
      </c>
      <c r="P313" s="5">
        <f t="shared" si="509"/>
        <v>0.1229738325511185</v>
      </c>
      <c r="Q313" s="5">
        <f t="shared" si="510"/>
        <v>5.60341897504949E-2</v>
      </c>
      <c r="R313" s="5">
        <f t="shared" si="511"/>
        <v>6.7470251464539915E-2</v>
      </c>
      <c r="S313" s="5">
        <f t="shared" si="512"/>
        <v>5.4916643914938376E-2</v>
      </c>
      <c r="T313" s="5">
        <f t="shared" si="513"/>
        <v>7.8450107018282866E-2</v>
      </c>
      <c r="U313" s="5">
        <f t="shared" si="514"/>
        <v>8.608414226243398E-2</v>
      </c>
      <c r="V313" s="5">
        <f t="shared" si="515"/>
        <v>1.0899654978320496E-2</v>
      </c>
      <c r="W313" s="5">
        <f t="shared" si="516"/>
        <v>2.383102210400077E-2</v>
      </c>
      <c r="X313" s="5">
        <f t="shared" si="517"/>
        <v>3.3364384186485234E-2</v>
      </c>
      <c r="Y313" s="5">
        <f t="shared" si="518"/>
        <v>2.3355736218223396E-2</v>
      </c>
      <c r="Z313" s="5">
        <f t="shared" si="519"/>
        <v>3.1487016953471489E-2</v>
      </c>
      <c r="AA313" s="5">
        <f t="shared" si="520"/>
        <v>4.0173747511032698E-2</v>
      </c>
      <c r="AB313" s="5">
        <f t="shared" si="521"/>
        <v>2.5628499382223446E-2</v>
      </c>
      <c r="AC313" s="5">
        <f t="shared" si="522"/>
        <v>1.216869594983336E-3</v>
      </c>
      <c r="AD313" s="5">
        <f t="shared" si="523"/>
        <v>7.6013985887476553E-3</v>
      </c>
      <c r="AE313" s="5">
        <f t="shared" si="524"/>
        <v>1.0642262080190265E-2</v>
      </c>
      <c r="AF313" s="5">
        <f t="shared" si="525"/>
        <v>7.4497963013747904E-3</v>
      </c>
      <c r="AG313" s="5">
        <f t="shared" si="526"/>
        <v>3.4766709379255877E-3</v>
      </c>
      <c r="AH313" s="5">
        <f t="shared" si="527"/>
        <v>1.1020770803884566E-2</v>
      </c>
      <c r="AI313" s="5">
        <f t="shared" si="528"/>
        <v>1.4061213366336566E-2</v>
      </c>
      <c r="AJ313" s="5">
        <f t="shared" si="529"/>
        <v>8.9702310687720353E-3</v>
      </c>
      <c r="AK313" s="5">
        <f t="shared" si="530"/>
        <v>3.8149882389619597E-3</v>
      </c>
      <c r="AL313" s="5">
        <f t="shared" si="531"/>
        <v>8.6947140349828499E-5</v>
      </c>
      <c r="AM313" s="5">
        <f t="shared" si="532"/>
        <v>1.9396989437667283E-3</v>
      </c>
      <c r="AN313" s="5">
        <f t="shared" si="533"/>
        <v>2.71565610923117E-3</v>
      </c>
      <c r="AO313" s="5">
        <f t="shared" si="534"/>
        <v>1.9010135895840038E-3</v>
      </c>
      <c r="AP313" s="5">
        <f t="shared" si="535"/>
        <v>8.8716502198706298E-4</v>
      </c>
      <c r="AQ313" s="5">
        <f t="shared" si="536"/>
        <v>3.105166293456922E-4</v>
      </c>
      <c r="AR313" s="5">
        <f t="shared" si="537"/>
        <v>3.0859039912541067E-3</v>
      </c>
      <c r="AS313" s="5">
        <f t="shared" si="538"/>
        <v>3.9372522322811652E-3</v>
      </c>
      <c r="AT313" s="5">
        <f t="shared" si="539"/>
        <v>2.5117364611047179E-3</v>
      </c>
      <c r="AU313" s="5">
        <f t="shared" si="540"/>
        <v>1.0682272268152594E-3</v>
      </c>
      <c r="AV313" s="5">
        <f t="shared" si="541"/>
        <v>3.4073322155209364E-4</v>
      </c>
      <c r="AW313" s="5">
        <f t="shared" si="542"/>
        <v>4.3142377410782867E-6</v>
      </c>
      <c r="AX313" s="5">
        <f t="shared" si="543"/>
        <v>4.1247146260023831E-4</v>
      </c>
      <c r="AY313" s="5">
        <f t="shared" si="544"/>
        <v>5.7747654649883756E-4</v>
      </c>
      <c r="AZ313" s="5">
        <f t="shared" si="545"/>
        <v>4.0424513208011634E-4</v>
      </c>
      <c r="BA313" s="5">
        <f t="shared" si="546"/>
        <v>1.8865311823914869E-4</v>
      </c>
      <c r="BB313" s="5">
        <f t="shared" si="547"/>
        <v>6.6030477914884496E-5</v>
      </c>
      <c r="BC313" s="5">
        <f t="shared" si="548"/>
        <v>1.8489062059990961E-5</v>
      </c>
      <c r="BD313" s="5">
        <f t="shared" si="549"/>
        <v>7.2006483731923258E-4</v>
      </c>
      <c r="BE313" s="5">
        <f t="shared" si="550"/>
        <v>9.1871843588048634E-4</v>
      </c>
      <c r="BF313" s="5">
        <f t="shared" si="551"/>
        <v>5.8608858583417437E-4</v>
      </c>
      <c r="BG313" s="5">
        <f t="shared" si="552"/>
        <v>2.4926014110507241E-4</v>
      </c>
      <c r="BH313" s="5">
        <f t="shared" si="553"/>
        <v>7.9506689916965457E-5</v>
      </c>
      <c r="BI313" s="5">
        <f t="shared" si="554"/>
        <v>2.0288245729228963E-5</v>
      </c>
      <c r="BJ313" s="8">
        <f t="shared" si="555"/>
        <v>0.34146292550291141</v>
      </c>
      <c r="BK313" s="8">
        <f t="shared" si="556"/>
        <v>0.25951468614133805</v>
      </c>
      <c r="BL313" s="8">
        <f t="shared" si="557"/>
        <v>0.36712494387861438</v>
      </c>
      <c r="BM313" s="8">
        <f t="shared" si="558"/>
        <v>0.4994756130507807</v>
      </c>
      <c r="BN313" s="8">
        <f t="shared" si="559"/>
        <v>0.49954079711679689</v>
      </c>
    </row>
    <row r="314" spans="1:66" x14ac:dyDescent="0.25">
      <c r="A314" t="s">
        <v>154</v>
      </c>
      <c r="B314" t="s">
        <v>174</v>
      </c>
      <c r="C314" t="s">
        <v>163</v>
      </c>
      <c r="D314" s="16"/>
      <c r="E314">
        <f>VLOOKUP(A314,home!$A$2:$E$405,3,FALSE)</f>
        <v>1.3447</v>
      </c>
      <c r="F314">
        <f>VLOOKUP(B314,home!$B$2:$E$405,3,FALSE)</f>
        <v>1.2133</v>
      </c>
      <c r="G314">
        <f>VLOOKUP(C314,away!$B$2:$E$405,4,FALSE)</f>
        <v>0.97850000000000004</v>
      </c>
      <c r="H314">
        <f>VLOOKUP(A314,away!$A$2:$E$405,3,FALSE)</f>
        <v>1.05</v>
      </c>
      <c r="I314">
        <f>VLOOKUP(C314,away!$B$2:$E$405,3,FALSE)</f>
        <v>1.3032999999999999</v>
      </c>
      <c r="J314">
        <f>VLOOKUP(B314,home!$B$2:$E$405,4,FALSE)</f>
        <v>0.90229999999999999</v>
      </c>
      <c r="K314" s="3">
        <f t="shared" si="504"/>
        <v>1.5964467330350001</v>
      </c>
      <c r="L314" s="3">
        <f t="shared" si="505"/>
        <v>1.2347659694999999</v>
      </c>
      <c r="M314" s="5">
        <f t="shared" si="506"/>
        <v>5.8941332008220521E-2</v>
      </c>
      <c r="N314" s="5">
        <f t="shared" si="507"/>
        <v>9.4096696925254922E-2</v>
      </c>
      <c r="O314" s="5">
        <f t="shared" si="508"/>
        <v>7.2778750960751787E-2</v>
      </c>
      <c r="P314" s="5">
        <f t="shared" si="509"/>
        <v>0.11618739920566004</v>
      </c>
      <c r="Q314" s="5">
        <f t="shared" si="510"/>
        <v>7.5110182197853897E-2</v>
      </c>
      <c r="R314" s="5">
        <f t="shared" si="511"/>
        <v>4.4932362494525882E-2</v>
      </c>
      <c r="S314" s="5">
        <f t="shared" si="512"/>
        <v>5.725825695749738E-2</v>
      </c>
      <c r="T314" s="5">
        <f t="shared" si="513"/>
        <v>9.2743496940854694E-2</v>
      </c>
      <c r="U314" s="5">
        <f t="shared" si="514"/>
        <v>7.1732123311930199E-2</v>
      </c>
      <c r="V314" s="5">
        <f t="shared" si="515"/>
        <v>1.2541073060417964E-2</v>
      </c>
      <c r="W314" s="5">
        <f t="shared" si="516"/>
        <v>3.9969801662475817E-2</v>
      </c>
      <c r="X314" s="5">
        <f t="shared" si="517"/>
        <v>4.9353350900489659E-2</v>
      </c>
      <c r="Y314" s="5">
        <f t="shared" si="518"/>
        <v>3.0469919086358415E-2</v>
      </c>
      <c r="Z314" s="5">
        <f t="shared" si="519"/>
        <v>1.8493650712492891E-2</v>
      </c>
      <c r="AA314" s="5">
        <f t="shared" si="520"/>
        <v>2.9524128261849674E-2</v>
      </c>
      <c r="AB314" s="5">
        <f t="shared" si="521"/>
        <v>2.3566849054668118E-2</v>
      </c>
      <c r="AC314" s="5">
        <f t="shared" si="522"/>
        <v>1.5450900629617914E-3</v>
      </c>
      <c r="AD314" s="5">
        <f t="shared" si="523"/>
        <v>1.5952414821029118E-2</v>
      </c>
      <c r="AE314" s="5">
        <f t="shared" si="524"/>
        <v>1.9697498952354182E-2</v>
      </c>
      <c r="AF314" s="5">
        <f t="shared" si="525"/>
        <v>1.2160900695314426E-2</v>
      </c>
      <c r="AG314" s="5">
        <f t="shared" si="526"/>
        <v>5.00528877901438E-3</v>
      </c>
      <c r="AH314" s="5">
        <f t="shared" si="527"/>
        <v>5.7088326379014162E-3</v>
      </c>
      <c r="AI314" s="5">
        <f t="shared" si="528"/>
        <v>9.1138472142212948E-3</v>
      </c>
      <c r="AJ314" s="5">
        <f t="shared" si="529"/>
        <v>7.2748858052618633E-3</v>
      </c>
      <c r="AK314" s="5">
        <f t="shared" si="530"/>
        <v>3.8713225590043324E-3</v>
      </c>
      <c r="AL314" s="5">
        <f t="shared" si="531"/>
        <v>1.218296158824522E-4</v>
      </c>
      <c r="AM314" s="5">
        <f t="shared" si="532"/>
        <v>5.0934361050102061E-3</v>
      </c>
      <c r="AN314" s="5">
        <f t="shared" si="533"/>
        <v>6.2892015702892302E-3</v>
      </c>
      <c r="AO314" s="5">
        <f t="shared" si="534"/>
        <v>3.8828460371595529E-3</v>
      </c>
      <c r="AP314" s="5">
        <f t="shared" si="535"/>
        <v>1.5981353838308491E-3</v>
      </c>
      <c r="AQ314" s="5">
        <f t="shared" si="536"/>
        <v>4.9333079665203855E-4</v>
      </c>
      <c r="AR314" s="5">
        <f t="shared" si="537"/>
        <v>1.4098144533703152E-3</v>
      </c>
      <c r="AS314" s="5">
        <f t="shared" si="538"/>
        <v>2.2506936782685639E-3</v>
      </c>
      <c r="AT314" s="5">
        <f t="shared" si="539"/>
        <v>1.7965562848671886E-3</v>
      </c>
      <c r="AU314" s="5">
        <f t="shared" si="540"/>
        <v>9.5603547056323989E-4</v>
      </c>
      <c r="AV314" s="5">
        <f t="shared" si="541"/>
        <v>3.8156492591156604E-4</v>
      </c>
      <c r="AW314" s="5">
        <f t="shared" si="542"/>
        <v>6.670977230579279E-6</v>
      </c>
      <c r="AX314" s="5">
        <f t="shared" si="543"/>
        <v>1.3552332382943439E-3</v>
      </c>
      <c r="AY314" s="5">
        <f t="shared" si="544"/>
        <v>1.6733958833811398E-3</v>
      </c>
      <c r="AZ314" s="5">
        <f t="shared" si="545"/>
        <v>1.0331261451502112E-3</v>
      </c>
      <c r="BA314" s="5">
        <f t="shared" si="546"/>
        <v>4.2522300207739931E-4</v>
      </c>
      <c r="BB314" s="5">
        <f t="shared" si="547"/>
        <v>1.3126272310345021E-4</v>
      </c>
      <c r="BC314" s="5">
        <f t="shared" si="548"/>
        <v>3.2415748710408308E-5</v>
      </c>
      <c r="BD314" s="5">
        <f t="shared" si="549"/>
        <v>2.9013181838848486E-4</v>
      </c>
      <c r="BE314" s="5">
        <f t="shared" si="550"/>
        <v>4.6317999361580051E-4</v>
      </c>
      <c r="BF314" s="5">
        <f t="shared" si="551"/>
        <v>3.6972109380755856E-4</v>
      </c>
      <c r="BG314" s="5">
        <f t="shared" si="552"/>
        <v>1.9674667744773452E-4</v>
      </c>
      <c r="BH314" s="5">
        <f t="shared" si="553"/>
        <v>7.8523897611731722E-5</v>
      </c>
      <c r="BI314" s="5">
        <f t="shared" si="554"/>
        <v>2.5071843961484771E-5</v>
      </c>
      <c r="BJ314" s="8">
        <f t="shared" si="555"/>
        <v>0.45656715759465843</v>
      </c>
      <c r="BK314" s="8">
        <f t="shared" si="556"/>
        <v>0.24826837679402128</v>
      </c>
      <c r="BL314" s="8">
        <f t="shared" si="557"/>
        <v>0.27672114243792822</v>
      </c>
      <c r="BM314" s="8">
        <f t="shared" si="558"/>
        <v>0.53633687884068304</v>
      </c>
      <c r="BN314" s="8">
        <f t="shared" si="559"/>
        <v>0.46204672379226702</v>
      </c>
    </row>
    <row r="315" spans="1:66" x14ac:dyDescent="0.25">
      <c r="A315" t="s">
        <v>32</v>
      </c>
      <c r="B315" t="s">
        <v>212</v>
      </c>
      <c r="C315" t="s">
        <v>207</v>
      </c>
      <c r="D315" s="16"/>
      <c r="E315">
        <f>VLOOKUP(A315,home!$A$2:$E$405,3,FALSE)</f>
        <v>1.268</v>
      </c>
      <c r="F315">
        <f>VLOOKUP(B315,home!$B$2:$E$405,3,FALSE)</f>
        <v>0.78859999999999997</v>
      </c>
      <c r="G315">
        <f>VLOOKUP(C315,away!$B$2:$E$405,4,FALSE)</f>
        <v>1.0206</v>
      </c>
      <c r="H315">
        <f>VLOOKUP(A315,away!$A$2:$E$405,3,FALSE)</f>
        <v>1.1471</v>
      </c>
      <c r="I315">
        <f>VLOOKUP(C315,away!$B$2:$E$405,3,FALSE)</f>
        <v>0.87180000000000002</v>
      </c>
      <c r="J315">
        <f>VLOOKUP(B315,home!$B$2:$E$405,4,FALSE)</f>
        <v>1.1282000000000001</v>
      </c>
      <c r="K315" s="3">
        <f t="shared" si="504"/>
        <v>1.02054366288</v>
      </c>
      <c r="L315" s="3">
        <f t="shared" si="505"/>
        <v>1.1282471361960003</v>
      </c>
      <c r="M315" s="5">
        <f t="shared" si="506"/>
        <v>0.11662509571868189</v>
      </c>
      <c r="N315" s="5">
        <f t="shared" si="507"/>
        <v>0.11902100236847422</v>
      </c>
      <c r="O315" s="5">
        <f t="shared" si="508"/>
        <v>0.13158193025318723</v>
      </c>
      <c r="P315" s="5">
        <f t="shared" si="509"/>
        <v>0.13428510506940838</v>
      </c>
      <c r="Q315" s="5">
        <f t="shared" si="510"/>
        <v>6.0733064858385907E-2</v>
      </c>
      <c r="R315" s="5">
        <f t="shared" si="511"/>
        <v>7.4228467991650199E-2</v>
      </c>
      <c r="S315" s="5">
        <f t="shared" si="512"/>
        <v>3.8654822387025646E-2</v>
      </c>
      <c r="T315" s="5">
        <f t="shared" si="513"/>
        <v>6.8521906498879834E-2</v>
      </c>
      <c r="U315" s="5">
        <f t="shared" si="514"/>
        <v>7.5753392614169524E-2</v>
      </c>
      <c r="V315" s="5">
        <f t="shared" si="515"/>
        <v>4.9453496490841119E-3</v>
      </c>
      <c r="W315" s="5">
        <f t="shared" si="516"/>
        <v>2.0660248156168588E-2</v>
      </c>
      <c r="X315" s="5">
        <f t="shared" si="517"/>
        <v>2.3309865815295899E-2</v>
      </c>
      <c r="Y315" s="5">
        <f t="shared" si="518"/>
        <v>1.3149644675610327E-2</v>
      </c>
      <c r="Z315" s="5">
        <f t="shared" si="519"/>
        <v>2.7916018811931936E-2</v>
      </c>
      <c r="AA315" s="5">
        <f t="shared" si="520"/>
        <v>2.8489516091356006E-2</v>
      </c>
      <c r="AB315" s="5">
        <f t="shared" si="521"/>
        <v>1.4537397552775576E-2</v>
      </c>
      <c r="AC315" s="5">
        <f t="shared" si="522"/>
        <v>3.5588759495753364E-4</v>
      </c>
      <c r="AD315" s="5">
        <f t="shared" si="523"/>
        <v>5.2711713323265134E-3</v>
      </c>
      <c r="AE315" s="5">
        <f t="shared" si="524"/>
        <v>5.9471839600958431E-3</v>
      </c>
      <c r="AF315" s="5">
        <f t="shared" si="525"/>
        <v>3.3549466357044627E-3</v>
      </c>
      <c r="AG315" s="5">
        <f t="shared" si="526"/>
        <v>1.2617363112746554E-3</v>
      </c>
      <c r="AH315" s="5">
        <f t="shared" si="527"/>
        <v>7.8740420696389677E-3</v>
      </c>
      <c r="AI315" s="5">
        <f t="shared" si="528"/>
        <v>8.0358037354205675E-3</v>
      </c>
      <c r="AJ315" s="5">
        <f t="shared" si="529"/>
        <v>4.100444289165445E-3</v>
      </c>
      <c r="AK315" s="5">
        <f t="shared" si="530"/>
        <v>1.3948941447667605E-3</v>
      </c>
      <c r="AL315" s="5">
        <f t="shared" si="531"/>
        <v>1.6391121580572835E-5</v>
      </c>
      <c r="AM315" s="5">
        <f t="shared" si="532"/>
        <v>1.0758920998321104E-3</v>
      </c>
      <c r="AN315" s="5">
        <f t="shared" si="533"/>
        <v>1.2138721804914796E-3</v>
      </c>
      <c r="AO315" s="5">
        <f t="shared" si="534"/>
        <v>6.8477390567375329E-4</v>
      </c>
      <c r="AP315" s="5">
        <f t="shared" si="535"/>
        <v>2.5753139933938743E-4</v>
      </c>
      <c r="AQ315" s="5">
        <f t="shared" si="536"/>
        <v>7.2639765946303067E-5</v>
      </c>
      <c r="AR315" s="5">
        <f t="shared" si="537"/>
        <v>1.776773083071398E-3</v>
      </c>
      <c r="AS315" s="5">
        <f t="shared" si="538"/>
        <v>1.8132745103042751E-3</v>
      </c>
      <c r="AT315" s="5">
        <f t="shared" si="539"/>
        <v>9.2526290527643134E-4</v>
      </c>
      <c r="AU315" s="5">
        <f t="shared" si="540"/>
        <v>3.1475706482593329E-4</v>
      </c>
      <c r="AV315" s="5">
        <f t="shared" si="541"/>
        <v>8.0305831963703873E-5</v>
      </c>
      <c r="AW315" s="5">
        <f t="shared" si="542"/>
        <v>5.2425429966396798E-7</v>
      </c>
      <c r="AX315" s="5">
        <f t="shared" si="543"/>
        <v>1.8299914407105268E-4</v>
      </c>
      <c r="AY315" s="5">
        <f t="shared" si="544"/>
        <v>2.0646826022448442E-4</v>
      </c>
      <c r="AZ315" s="5">
        <f t="shared" si="545"/>
        <v>1.1647361165682258E-4</v>
      </c>
      <c r="BA315" s="5">
        <f t="shared" si="546"/>
        <v>4.3803672931405058E-5</v>
      </c>
      <c r="BB315" s="5">
        <f t="shared" si="547"/>
        <v>1.2355342134930998E-5</v>
      </c>
      <c r="BC315" s="5">
        <f t="shared" si="548"/>
        <v>2.7879758760915346E-6</v>
      </c>
      <c r="BD315" s="5">
        <f t="shared" si="549"/>
        <v>3.3410652377424043E-4</v>
      </c>
      <c r="BE315" s="5">
        <f t="shared" si="550"/>
        <v>3.409702955646671E-4</v>
      </c>
      <c r="BF315" s="5">
        <f t="shared" si="551"/>
        <v>1.7398753718442074E-4</v>
      </c>
      <c r="BG315" s="5">
        <f t="shared" si="552"/>
        <v>5.9187292831219655E-5</v>
      </c>
      <c r="BH315" s="5">
        <f t="shared" si="553"/>
        <v>1.5100804155481018E-5</v>
      </c>
      <c r="BI315" s="5">
        <f t="shared" si="554"/>
        <v>3.0822059970536256E-6</v>
      </c>
      <c r="BJ315" s="8">
        <f t="shared" si="555"/>
        <v>0.32510036797039393</v>
      </c>
      <c r="BK315" s="8">
        <f t="shared" si="556"/>
        <v>0.29508911980096264</v>
      </c>
      <c r="BL315" s="8">
        <f t="shared" si="557"/>
        <v>0.35183269679707907</v>
      </c>
      <c r="BM315" s="8">
        <f t="shared" si="558"/>
        <v>0.363257593114655</v>
      </c>
      <c r="BN315" s="8">
        <f t="shared" si="559"/>
        <v>0.63647466625978788</v>
      </c>
    </row>
    <row r="316" spans="1:66" x14ac:dyDescent="0.25">
      <c r="A316" t="s">
        <v>32</v>
      </c>
      <c r="B316" t="s">
        <v>331</v>
      </c>
      <c r="C316" t="s">
        <v>313</v>
      </c>
      <c r="D316" s="16"/>
      <c r="E316">
        <f>VLOOKUP(A316,home!$A$2:$E$405,3,FALSE)</f>
        <v>1.268</v>
      </c>
      <c r="F316">
        <f>VLOOKUP(B316,home!$B$2:$E$405,3,FALSE)</f>
        <v>0.69589999999999996</v>
      </c>
      <c r="G316">
        <f>VLOOKUP(C316,away!$B$2:$E$405,4,FALSE)</f>
        <v>1.2061999999999999</v>
      </c>
      <c r="H316">
        <f>VLOOKUP(A316,away!$A$2:$E$405,3,FALSE)</f>
        <v>1.1471</v>
      </c>
      <c r="I316">
        <f>VLOOKUP(C316,away!$B$2:$E$405,3,FALSE)</f>
        <v>0.87180000000000002</v>
      </c>
      <c r="J316">
        <f>VLOOKUP(B316,home!$B$2:$E$405,4,FALSE)</f>
        <v>0.92300000000000004</v>
      </c>
      <c r="K316" s="3">
        <f t="shared" si="504"/>
        <v>1.06435232744</v>
      </c>
      <c r="L316" s="3">
        <f t="shared" si="505"/>
        <v>0.92303856294000008</v>
      </c>
      <c r="M316" s="5">
        <f t="shared" si="506"/>
        <v>0.13705254447382065</v>
      </c>
      <c r="N316" s="5">
        <f t="shared" si="507"/>
        <v>0.1458721946922851</v>
      </c>
      <c r="O316" s="5">
        <f t="shared" si="508"/>
        <v>0.12650478369838583</v>
      </c>
      <c r="P316" s="5">
        <f t="shared" si="509"/>
        <v>0.13464566096167074</v>
      </c>
      <c r="Q316" s="5">
        <f t="shared" si="510"/>
        <v>7.7629704964757226E-2</v>
      </c>
      <c r="R316" s="5">
        <f t="shared" si="511"/>
        <v>5.8384396874996802E-2</v>
      </c>
      <c r="S316" s="5">
        <f t="shared" si="512"/>
        <v>3.307026163835327E-2</v>
      </c>
      <c r="T316" s="5">
        <f t="shared" si="513"/>
        <v>7.1655211312125697E-2</v>
      </c>
      <c r="U316" s="5">
        <f t="shared" si="514"/>
        <v>6.2141568700083506E-2</v>
      </c>
      <c r="V316" s="5">
        <f t="shared" si="515"/>
        <v>3.6099433035918695E-3</v>
      </c>
      <c r="W316" s="5">
        <f t="shared" si="516"/>
        <v>2.7541785719239962E-2</v>
      </c>
      <c r="X316" s="5">
        <f t="shared" si="517"/>
        <v>2.542213031108867E-2</v>
      </c>
      <c r="Y316" s="5">
        <f t="shared" si="518"/>
        <v>1.173280331461035E-2</v>
      </c>
      <c r="Z316" s="5">
        <f t="shared" si="519"/>
        <v>1.796368326320523E-2</v>
      </c>
      <c r="AA316" s="5">
        <f t="shared" si="520"/>
        <v>1.911968809058746E-2</v>
      </c>
      <c r="AB316" s="5">
        <f t="shared" si="521"/>
        <v>1.0175042259571805E-2</v>
      </c>
      <c r="AC316" s="5">
        <f t="shared" si="522"/>
        <v>2.2165914723272918E-4</v>
      </c>
      <c r="AD316" s="5">
        <f t="shared" si="523"/>
        <v>7.3285409330317002E-3</v>
      </c>
      <c r="AE316" s="5">
        <f t="shared" si="524"/>
        <v>6.7645258912725475E-3</v>
      </c>
      <c r="AF316" s="5">
        <f t="shared" si="525"/>
        <v>3.1219591288253173E-3</v>
      </c>
      <c r="AG316" s="5">
        <f t="shared" si="526"/>
        <v>9.6056288927611204E-4</v>
      </c>
      <c r="AH316" s="5">
        <f t="shared" si="527"/>
        <v>4.1452930960945711E-3</v>
      </c>
      <c r="AI316" s="5">
        <f t="shared" si="528"/>
        <v>4.4120523547492201E-3</v>
      </c>
      <c r="AJ316" s="5">
        <f t="shared" si="529"/>
        <v>2.3479890962822322E-3</v>
      </c>
      <c r="AK316" s="5">
        <f t="shared" si="530"/>
        <v>8.3302921981057881E-4</v>
      </c>
      <c r="AL316" s="5">
        <f t="shared" si="531"/>
        <v>8.710656924155718E-6</v>
      </c>
      <c r="AM316" s="5">
        <f t="shared" si="532"/>
        <v>1.5600299197623204E-3</v>
      </c>
      <c r="AN316" s="5">
        <f t="shared" si="533"/>
        <v>1.4399677752808158E-3</v>
      </c>
      <c r="AO316" s="5">
        <f t="shared" si="534"/>
        <v>6.6457289298755651E-4</v>
      </c>
      <c r="AP316" s="5">
        <f t="shared" si="535"/>
        <v>2.0447546937070425E-4</v>
      </c>
      <c r="AQ316" s="5">
        <f t="shared" si="536"/>
        <v>4.7184685851104209E-5</v>
      </c>
      <c r="AR316" s="5">
        <f t="shared" si="537"/>
        <v>7.6525307647684756E-4</v>
      </c>
      <c r="AS316" s="5">
        <f t="shared" si="538"/>
        <v>8.1449889302875292E-4</v>
      </c>
      <c r="AT316" s="5">
        <f t="shared" si="539"/>
        <v>4.3345689624622836E-4</v>
      </c>
      <c r="AU316" s="5">
        <f t="shared" si="540"/>
        <v>1.5378361878819728E-4</v>
      </c>
      <c r="AV316" s="5">
        <f t="shared" si="541"/>
        <v>4.091998814484086E-5</v>
      </c>
      <c r="AW316" s="5">
        <f t="shared" si="542"/>
        <v>2.3771340227902605E-7</v>
      </c>
      <c r="AX316" s="5">
        <f t="shared" si="543"/>
        <v>2.7673691266251026E-4</v>
      </c>
      <c r="AY316" s="5">
        <f t="shared" si="544"/>
        <v>2.5543884217645572E-4</v>
      </c>
      <c r="AZ316" s="5">
        <f t="shared" si="545"/>
        <v>1.1788995090080659E-4</v>
      </c>
      <c r="BA316" s="5">
        <f t="shared" si="546"/>
        <v>3.6272323621515898E-5</v>
      </c>
      <c r="BB316" s="5">
        <f t="shared" si="547"/>
        <v>8.3701883675246621E-6</v>
      </c>
      <c r="BC316" s="5">
        <f t="shared" si="548"/>
        <v>1.5452013284594144E-6</v>
      </c>
      <c r="BD316" s="5">
        <f t="shared" si="549"/>
        <v>1.1772634999943384E-4</v>
      </c>
      <c r="BE316" s="5">
        <f t="shared" si="550"/>
        <v>1.2530231462291346E-4</v>
      </c>
      <c r="BF316" s="5">
        <f t="shared" si="551"/>
        <v>6.6682905101258532E-5</v>
      </c>
      <c r="BG316" s="5">
        <f t="shared" si="552"/>
        <v>2.3658035081661727E-5</v>
      </c>
      <c r="BH316" s="5">
        <f t="shared" si="553"/>
        <v>6.2951211754559556E-6</v>
      </c>
      <c r="BI316" s="5">
        <f t="shared" si="554"/>
        <v>1.3400453749226755E-6</v>
      </c>
      <c r="BJ316" s="8">
        <f t="shared" si="555"/>
        <v>0.38264190331882236</v>
      </c>
      <c r="BK316" s="8">
        <f t="shared" si="556"/>
        <v>0.30886421902376981</v>
      </c>
      <c r="BL316" s="8">
        <f t="shared" si="557"/>
        <v>0.29061276063460262</v>
      </c>
      <c r="BM316" s="8">
        <f t="shared" si="558"/>
        <v>0.31973807944570953</v>
      </c>
      <c r="BN316" s="8">
        <f t="shared" si="559"/>
        <v>0.6800892856659162</v>
      </c>
    </row>
    <row r="317" spans="1:66" x14ac:dyDescent="0.25">
      <c r="A317" t="s">
        <v>340</v>
      </c>
      <c r="B317" t="s">
        <v>431</v>
      </c>
      <c r="C317" t="s">
        <v>387</v>
      </c>
      <c r="D317" s="16"/>
      <c r="E317">
        <f>VLOOKUP(A317,home!$A$2:$E$405,3,FALSE)</f>
        <v>1.3684000000000001</v>
      </c>
      <c r="F317">
        <f>VLOOKUP(B317,home!$B$2:$E$405,3,FALSE)</f>
        <v>1.1153999999999999</v>
      </c>
      <c r="G317">
        <f>VLOOKUP(C317,away!$B$2:$E$405,4,FALSE)</f>
        <v>1.5385</v>
      </c>
      <c r="H317">
        <f>VLOOKUP(A317,away!$A$2:$E$405,3,FALSE)</f>
        <v>1.1395</v>
      </c>
      <c r="I317">
        <f>VLOOKUP(C317,away!$B$2:$E$405,3,FALSE)</f>
        <v>1.0161</v>
      </c>
      <c r="J317">
        <f>VLOOKUP(B317,home!$B$2:$E$405,4,FALSE)</f>
        <v>1.0623</v>
      </c>
      <c r="K317" s="3">
        <f t="shared" si="504"/>
        <v>2.3482331043600002</v>
      </c>
      <c r="L317" s="3">
        <f t="shared" si="505"/>
        <v>1.229979752685</v>
      </c>
      <c r="M317" s="5">
        <f t="shared" si="506"/>
        <v>2.7925560655346904E-2</v>
      </c>
      <c r="N317" s="5">
        <f t="shared" si="507"/>
        <v>6.5575725988698735E-2</v>
      </c>
      <c r="O317" s="5">
        <f t="shared" si="508"/>
        <v>3.4347874188453552E-2</v>
      </c>
      <c r="P317" s="5">
        <f t="shared" si="509"/>
        <v>8.0656815233718995E-2</v>
      </c>
      <c r="Q317" s="5">
        <f t="shared" si="510"/>
        <v>7.6993545304551408E-2</v>
      </c>
      <c r="R317" s="5">
        <f t="shared" si="511"/>
        <v>2.1123594899784801E-2</v>
      </c>
      <c r="S317" s="5">
        <f t="shared" si="512"/>
        <v>5.8239849898955177E-2</v>
      </c>
      <c r="T317" s="5">
        <f t="shared" si="513"/>
        <v>9.4700501812033475E-2</v>
      </c>
      <c r="U317" s="5">
        <f t="shared" si="514"/>
        <v>4.9603124826764725E-2</v>
      </c>
      <c r="V317" s="5">
        <f t="shared" si="515"/>
        <v>1.8690327277637499E-2</v>
      </c>
      <c r="W317" s="5">
        <f t="shared" si="516"/>
        <v>6.026626396872968E-2</v>
      </c>
      <c r="X317" s="5">
        <f t="shared" si="517"/>
        <v>7.4126284451507068E-2</v>
      </c>
      <c r="Y317" s="5">
        <f t="shared" si="518"/>
        <v>4.5586914508561317E-2</v>
      </c>
      <c r="Z317" s="5">
        <f t="shared" si="519"/>
        <v>8.6605313435518128E-3</v>
      </c>
      <c r="AA317" s="5">
        <f t="shared" si="520"/>
        <v>2.0336946402275756E-2</v>
      </c>
      <c r="AB317" s="5">
        <f t="shared" si="521"/>
        <v>2.3877945391709475E-2</v>
      </c>
      <c r="AC317" s="5">
        <f t="shared" si="522"/>
        <v>3.3739301882232424E-3</v>
      </c>
      <c r="AD317" s="5">
        <f t="shared" si="523"/>
        <v>3.5379809031867326E-2</v>
      </c>
      <c r="AE317" s="5">
        <f t="shared" si="524"/>
        <v>4.3516448763058706E-2</v>
      </c>
      <c r="AF317" s="5">
        <f t="shared" si="525"/>
        <v>2.6762175443658217E-2</v>
      </c>
      <c r="AG317" s="5">
        <f t="shared" si="526"/>
        <v>1.0972311311167772E-2</v>
      </c>
      <c r="AH317" s="5">
        <f t="shared" si="527"/>
        <v>2.6630695500156382E-3</v>
      </c>
      <c r="AI317" s="5">
        <f t="shared" si="528"/>
        <v>6.2535080765598111E-3</v>
      </c>
      <c r="AJ317" s="5">
        <f t="shared" si="529"/>
        <v>7.3423473418801899E-3</v>
      </c>
      <c r="AK317" s="5">
        <f t="shared" si="530"/>
        <v>5.7471810306375711E-3</v>
      </c>
      <c r="AL317" s="5">
        <f t="shared" si="531"/>
        <v>3.8979409174495316E-4</v>
      </c>
      <c r="AM317" s="5">
        <f t="shared" si="532"/>
        <v>1.6616007758913164E-2</v>
      </c>
      <c r="AN317" s="5">
        <f t="shared" si="533"/>
        <v>2.0437353113920052E-2</v>
      </c>
      <c r="AO317" s="5">
        <f t="shared" si="534"/>
        <v>1.2568765264297703E-2</v>
      </c>
      <c r="AP317" s="5">
        <f t="shared" si="535"/>
        <v>5.1531089304455704E-3</v>
      </c>
      <c r="AQ317" s="5">
        <f t="shared" si="536"/>
        <v>1.5845549119570771E-3</v>
      </c>
      <c r="AR317" s="5">
        <f t="shared" si="537"/>
        <v>6.5510432530223718E-4</v>
      </c>
      <c r="AS317" s="5">
        <f t="shared" si="538"/>
        <v>1.5383376634841358E-3</v>
      </c>
      <c r="AT317" s="5">
        <f t="shared" si="539"/>
        <v>1.8061877135386311E-3</v>
      </c>
      <c r="AU317" s="5">
        <f t="shared" si="540"/>
        <v>1.4137832605399033E-3</v>
      </c>
      <c r="AV317" s="5">
        <f t="shared" si="541"/>
        <v>8.2997316369745502E-4</v>
      </c>
      <c r="AW317" s="5">
        <f t="shared" si="542"/>
        <v>3.1273171025692045E-5</v>
      </c>
      <c r="AX317" s="5">
        <f t="shared" si="543"/>
        <v>6.5030432469637498E-3</v>
      </c>
      <c r="AY317" s="5">
        <f t="shared" si="544"/>
        <v>7.9986115246003329E-3</v>
      </c>
      <c r="AZ317" s="5">
        <f t="shared" si="545"/>
        <v>4.919065112425655E-3</v>
      </c>
      <c r="BA317" s="5">
        <f t="shared" si="546"/>
        <v>2.0167834968075732E-3</v>
      </c>
      <c r="BB317" s="5">
        <f t="shared" si="547"/>
        <v>6.2015071665564225E-4</v>
      </c>
      <c r="BC317" s="5">
        <f t="shared" si="548"/>
        <v>1.5255456501990633E-4</v>
      </c>
      <c r="BD317" s="5">
        <f t="shared" si="549"/>
        <v>1.3429417600302002E-4</v>
      </c>
      <c r="BE317" s="5">
        <f t="shared" si="550"/>
        <v>3.1535402981303995E-4</v>
      </c>
      <c r="BF317" s="5">
        <f t="shared" si="551"/>
        <v>3.7026238620015546E-4</v>
      </c>
      <c r="BG317" s="5">
        <f t="shared" si="552"/>
        <v>2.8982079752484411E-4</v>
      </c>
      <c r="BH317" s="5">
        <f t="shared" si="553"/>
        <v>1.7014169776996392E-4</v>
      </c>
      <c r="BI317" s="5">
        <f t="shared" si="554"/>
        <v>7.9906473427088687E-5</v>
      </c>
      <c r="BJ317" s="8">
        <f t="shared" si="555"/>
        <v>0.61244997922584021</v>
      </c>
      <c r="BK317" s="8">
        <f t="shared" si="556"/>
        <v>0.19727488887022709</v>
      </c>
      <c r="BL317" s="8">
        <f t="shared" si="557"/>
        <v>0.178898757395382</v>
      </c>
      <c r="BM317" s="8">
        <f t="shared" si="558"/>
        <v>0.68269370221087189</v>
      </c>
      <c r="BN317" s="8">
        <f t="shared" si="559"/>
        <v>0.30662311627055444</v>
      </c>
    </row>
    <row r="318" spans="1:66" x14ac:dyDescent="0.25">
      <c r="A318" t="s">
        <v>340</v>
      </c>
      <c r="B318" t="s">
        <v>378</v>
      </c>
      <c r="C318" t="s">
        <v>352</v>
      </c>
      <c r="D318" s="16"/>
      <c r="E318">
        <f>VLOOKUP(A318,home!$A$2:$E$405,3,FALSE)</f>
        <v>1.3684000000000001</v>
      </c>
      <c r="F318">
        <f>VLOOKUP(B318,home!$B$2:$E$405,3,FALSE)</f>
        <v>0.69230000000000003</v>
      </c>
      <c r="G318">
        <f>VLOOKUP(C318,away!$B$2:$E$405,4,FALSE)</f>
        <v>0.88460000000000005</v>
      </c>
      <c r="H318">
        <f>VLOOKUP(A318,away!$A$2:$E$405,3,FALSE)</f>
        <v>1.1395</v>
      </c>
      <c r="I318">
        <f>VLOOKUP(C318,away!$B$2:$E$405,3,FALSE)</f>
        <v>0.78520000000000001</v>
      </c>
      <c r="J318">
        <f>VLOOKUP(B318,home!$B$2:$E$405,4,FALSE)</f>
        <v>1.0623</v>
      </c>
      <c r="K318" s="3">
        <f t="shared" si="504"/>
        <v>0.83801990087200018</v>
      </c>
      <c r="L318" s="3">
        <f t="shared" si="505"/>
        <v>0.95047741541999997</v>
      </c>
      <c r="M318" s="5">
        <f t="shared" si="506"/>
        <v>0.16721124659124045</v>
      </c>
      <c r="N318" s="5">
        <f t="shared" si="507"/>
        <v>0.14012635229307488</v>
      </c>
      <c r="O318" s="5">
        <f t="shared" si="508"/>
        <v>0.15893051348919851</v>
      </c>
      <c r="P318" s="5">
        <f t="shared" si="509"/>
        <v>0.13318693315975422</v>
      </c>
      <c r="Q318" s="5">
        <f t="shared" si="510"/>
        <v>5.8714335929098797E-2</v>
      </c>
      <c r="R318" s="5">
        <f t="shared" si="511"/>
        <v>7.5529931846293405E-2</v>
      </c>
      <c r="S318" s="5">
        <f t="shared" si="512"/>
        <v>2.6521480352132754E-2</v>
      </c>
      <c r="T318" s="5">
        <f t="shared" si="513"/>
        <v>5.5806650261991469E-2</v>
      </c>
      <c r="U318" s="5">
        <f t="shared" si="514"/>
        <v>6.3295585998699722E-2</v>
      </c>
      <c r="V318" s="5">
        <f t="shared" si="515"/>
        <v>2.3472069698704939E-3</v>
      </c>
      <c r="W318" s="5">
        <f t="shared" si="516"/>
        <v>1.6401260658356231E-2</v>
      </c>
      <c r="X318" s="5">
        <f t="shared" si="517"/>
        <v>1.558902784018416E-2</v>
      </c>
      <c r="Y318" s="5">
        <f t="shared" si="518"/>
        <v>7.4085094452243311E-3</v>
      </c>
      <c r="Z318" s="5">
        <f t="shared" si="519"/>
        <v>2.3929831469371238E-2</v>
      </c>
      <c r="AA318" s="5">
        <f t="shared" si="520"/>
        <v>2.0053674995846153E-2</v>
      </c>
      <c r="AB318" s="5">
        <f t="shared" si="521"/>
        <v>8.4026893660691521E-3</v>
      </c>
      <c r="AC318" s="5">
        <f t="shared" si="522"/>
        <v>1.1684968272964966E-4</v>
      </c>
      <c r="AD318" s="5">
        <f t="shared" si="523"/>
        <v>3.4361457077728809E-3</v>
      </c>
      <c r="AE318" s="5">
        <f t="shared" si="524"/>
        <v>3.2659788913304948E-3</v>
      </c>
      <c r="AF318" s="5">
        <f t="shared" si="525"/>
        <v>1.5521195877240424E-3</v>
      </c>
      <c r="AG318" s="5">
        <f t="shared" si="526"/>
        <v>4.9175153805423475E-4</v>
      </c>
      <c r="AH318" s="5">
        <f t="shared" si="527"/>
        <v>5.6861910916110375E-3</v>
      </c>
      <c r="AI318" s="5">
        <f t="shared" si="528"/>
        <v>4.7651412949311312E-3</v>
      </c>
      <c r="AJ318" s="5">
        <f t="shared" si="529"/>
        <v>1.9966416178096307E-3</v>
      </c>
      <c r="AK318" s="5">
        <f t="shared" si="530"/>
        <v>5.5774180354457902E-4</v>
      </c>
      <c r="AL318" s="5">
        <f t="shared" si="531"/>
        <v>3.7229196482212273E-6</v>
      </c>
      <c r="AM318" s="5">
        <f t="shared" si="532"/>
        <v>5.7591169708191587E-4</v>
      </c>
      <c r="AN318" s="5">
        <f t="shared" si="533"/>
        <v>5.4739106135256543E-4</v>
      </c>
      <c r="AO318" s="5">
        <f t="shared" si="534"/>
        <v>2.6014142060919843E-4</v>
      </c>
      <c r="AP318" s="5">
        <f t="shared" si="535"/>
        <v>8.2419515034772695E-5</v>
      </c>
      <c r="AQ318" s="5">
        <f t="shared" si="536"/>
        <v>1.958447190760514E-5</v>
      </c>
      <c r="AR318" s="5">
        <f t="shared" si="537"/>
        <v>1.0809192424677378E-3</v>
      </c>
      <c r="AS318" s="5">
        <f t="shared" si="538"/>
        <v>9.0583183642345096E-4</v>
      </c>
      <c r="AT318" s="5">
        <f t="shared" si="539"/>
        <v>3.7955255288314114E-4</v>
      </c>
      <c r="AU318" s="5">
        <f t="shared" si="540"/>
        <v>1.060241975809482E-4</v>
      </c>
      <c r="AV318" s="5">
        <f t="shared" si="541"/>
        <v>2.2212596886704891E-5</v>
      </c>
      <c r="AW318" s="5">
        <f t="shared" si="542"/>
        <v>8.2371561000270005E-8</v>
      </c>
      <c r="AX318" s="5">
        <f t="shared" si="543"/>
        <v>8.043757721660206E-5</v>
      </c>
      <c r="AY318" s="5">
        <f t="shared" si="544"/>
        <v>7.6454100495482606E-5</v>
      </c>
      <c r="AZ318" s="5">
        <f t="shared" si="545"/>
        <v>3.6333947918603616E-5</v>
      </c>
      <c r="BA318" s="5">
        <f t="shared" si="546"/>
        <v>1.151153230322642E-5</v>
      </c>
      <c r="BB318" s="5">
        <f t="shared" si="547"/>
        <v>2.7353628677736212E-6</v>
      </c>
      <c r="BC318" s="5">
        <f t="shared" si="548"/>
        <v>5.1998012575946224E-7</v>
      </c>
      <c r="BD318" s="5">
        <f t="shared" si="549"/>
        <v>1.7123155464307988E-4</v>
      </c>
      <c r="BE318" s="5">
        <f t="shared" si="550"/>
        <v>1.4349545044815227E-4</v>
      </c>
      <c r="BF318" s="5">
        <f t="shared" si="551"/>
        <v>6.0126021580071788E-5</v>
      </c>
      <c r="BG318" s="5">
        <f t="shared" si="552"/>
        <v>1.679560088145317E-5</v>
      </c>
      <c r="BH318" s="5">
        <f t="shared" si="553"/>
        <v>3.5187619464402656E-6</v>
      </c>
      <c r="BI318" s="5">
        <f t="shared" si="554"/>
        <v>5.8975850750960773E-7</v>
      </c>
      <c r="BJ318" s="8">
        <f t="shared" si="555"/>
        <v>0.30448557281972505</v>
      </c>
      <c r="BK318" s="8">
        <f t="shared" si="556"/>
        <v>0.32946389377587132</v>
      </c>
      <c r="BL318" s="8">
        <f t="shared" si="557"/>
        <v>0.34210840907825207</v>
      </c>
      <c r="BM318" s="8">
        <f t="shared" si="558"/>
        <v>0.26621202210562483</v>
      </c>
      <c r="BN318" s="8">
        <f t="shared" si="559"/>
        <v>0.73369931330866034</v>
      </c>
    </row>
    <row r="319" spans="1:66" x14ac:dyDescent="0.25">
      <c r="A319" t="s">
        <v>342</v>
      </c>
      <c r="B319" t="s">
        <v>399</v>
      </c>
      <c r="C319" t="s">
        <v>402</v>
      </c>
      <c r="D319" s="16"/>
      <c r="E319">
        <f>VLOOKUP(A319,home!$A$2:$E$405,3,FALSE)</f>
        <v>1.1741999999999999</v>
      </c>
      <c r="F319">
        <f>VLOOKUP(B319,home!$B$2:$E$405,3,FALSE)</f>
        <v>0.72389999999999999</v>
      </c>
      <c r="G319">
        <f>VLOOKUP(C319,away!$B$2:$E$405,4,FALSE)</f>
        <v>0.93679999999999997</v>
      </c>
      <c r="H319">
        <f>VLOOKUP(A319,away!$A$2:$E$405,3,FALSE)</f>
        <v>0.85970000000000002</v>
      </c>
      <c r="I319">
        <f>VLOOKUP(C319,away!$B$2:$E$405,3,FALSE)</f>
        <v>1.0468999999999999</v>
      </c>
      <c r="J319">
        <f>VLOOKUP(B319,home!$B$2:$E$405,4,FALSE)</f>
        <v>1.2795000000000001</v>
      </c>
      <c r="K319" s="3">
        <f t="shared" si="504"/>
        <v>0.79628316638399999</v>
      </c>
      <c r="L319" s="3">
        <f t="shared" si="505"/>
        <v>1.1515755004350001</v>
      </c>
      <c r="M319" s="5">
        <f t="shared" si="506"/>
        <v>0.14257905419495068</v>
      </c>
      <c r="N319" s="5">
        <f t="shared" si="507"/>
        <v>0.11353330073439127</v>
      </c>
      <c r="O319" s="5">
        <f t="shared" si="508"/>
        <v>0.16419054568609934</v>
      </c>
      <c r="P319" s="5">
        <f t="shared" si="509"/>
        <v>0.13074216760924398</v>
      </c>
      <c r="Q319" s="5">
        <f t="shared" si="510"/>
        <v>4.5202328099403992E-2</v>
      </c>
      <c r="R319" s="5">
        <f t="shared" si="511"/>
        <v>9.4538904907582821E-2</v>
      </c>
      <c r="S319" s="5">
        <f t="shared" si="512"/>
        <v>2.9971994287098101E-2</v>
      </c>
      <c r="T319" s="5">
        <f t="shared" si="513"/>
        <v>5.2053893601898216E-2</v>
      </c>
      <c r="U319" s="5">
        <f t="shared" si="514"/>
        <v>7.5279738546285918E-2</v>
      </c>
      <c r="V319" s="5">
        <f t="shared" si="515"/>
        <v>3.0537472100753246E-3</v>
      </c>
      <c r="W319" s="5">
        <f t="shared" si="516"/>
        <v>1.1997950982307291E-2</v>
      </c>
      <c r="X319" s="5">
        <f t="shared" si="517"/>
        <v>1.3816546406645119E-2</v>
      </c>
      <c r="Y319" s="5">
        <f t="shared" si="518"/>
        <v>7.9553981712578801E-3</v>
      </c>
      <c r="Z319" s="5">
        <f t="shared" si="519"/>
        <v>3.6289562243175505E-2</v>
      </c>
      <c r="AA319" s="5">
        <f t="shared" si="520"/>
        <v>2.8896767529685046E-2</v>
      </c>
      <c r="AB319" s="5">
        <f t="shared" si="521"/>
        <v>1.1505004773399982E-2</v>
      </c>
      <c r="AC319" s="5">
        <f t="shared" si="522"/>
        <v>1.7501410525824128E-4</v>
      </c>
      <c r="AD319" s="5">
        <f t="shared" si="523"/>
        <v>2.3884415995779175E-3</v>
      </c>
      <c r="AE319" s="5">
        <f t="shared" si="524"/>
        <v>2.7504708302937123E-3</v>
      </c>
      <c r="AF319" s="5">
        <f t="shared" si="525"/>
        <v>1.5836874114136764E-3</v>
      </c>
      <c r="AG319" s="5">
        <f t="shared" si="526"/>
        <v>6.0791187444377123E-4</v>
      </c>
      <c r="AH319" s="5">
        <f t="shared" si="527"/>
        <v>1.0447542700187986E-2</v>
      </c>
      <c r="AI319" s="5">
        <f t="shared" si="528"/>
        <v>8.319202382237734E-3</v>
      </c>
      <c r="AJ319" s="5">
        <f t="shared" si="529"/>
        <v>3.3122204073587889E-3</v>
      </c>
      <c r="AK319" s="5">
        <f t="shared" si="530"/>
        <v>8.7915511791111973E-4</v>
      </c>
      <c r="AL319" s="5">
        <f t="shared" si="531"/>
        <v>6.4193786704092683E-6</v>
      </c>
      <c r="AM319" s="5">
        <f t="shared" si="532"/>
        <v>3.8037516792703411E-4</v>
      </c>
      <c r="AN319" s="5">
        <f t="shared" si="533"/>
        <v>4.3803072435862148E-4</v>
      </c>
      <c r="AO319" s="5">
        <f t="shared" si="534"/>
        <v>2.5221272530459268E-4</v>
      </c>
      <c r="AP319" s="5">
        <f t="shared" si="535"/>
        <v>9.681399845290378E-5</v>
      </c>
      <c r="AQ319" s="5">
        <f t="shared" si="536"/>
        <v>2.7872157179379016E-5</v>
      </c>
      <c r="AR319" s="5">
        <f t="shared" si="537"/>
        <v>2.4062268426570002E-3</v>
      </c>
      <c r="AS319" s="5">
        <f t="shared" si="538"/>
        <v>1.916037929309091E-3</v>
      </c>
      <c r="AT319" s="5">
        <f t="shared" si="539"/>
        <v>7.6285437463104275E-4</v>
      </c>
      <c r="AU319" s="5">
        <f t="shared" si="540"/>
        <v>2.0248269897369766E-4</v>
      </c>
      <c r="AV319" s="5">
        <f t="shared" si="541"/>
        <v>4.030839116918856E-5</v>
      </c>
      <c r="AW319" s="5">
        <f t="shared" si="542"/>
        <v>1.6351230683386499E-7</v>
      </c>
      <c r="AX319" s="5">
        <f t="shared" si="543"/>
        <v>5.0481057188464061E-5</v>
      </c>
      <c r="AY319" s="5">
        <f t="shared" si="544"/>
        <v>5.8132748694293355E-5</v>
      </c>
      <c r="AZ319" s="5">
        <f t="shared" si="545"/>
        <v>3.3472124584646494E-5</v>
      </c>
      <c r="BA319" s="5">
        <f t="shared" si="546"/>
        <v>1.2848559539728979E-5</v>
      </c>
      <c r="BB319" s="5">
        <f t="shared" si="547"/>
        <v>3.6990215954580756E-6</v>
      </c>
      <c r="BC319" s="5">
        <f t="shared" si="548"/>
        <v>8.5194052898190039E-7</v>
      </c>
      <c r="BD319" s="5">
        <f t="shared" si="549"/>
        <v>4.6182531341547713E-4</v>
      </c>
      <c r="BE319" s="5">
        <f t="shared" si="550"/>
        <v>3.6774372288275931E-4</v>
      </c>
      <c r="BF319" s="5">
        <f t="shared" si="551"/>
        <v>1.4641406803746191E-4</v>
      </c>
      <c r="BG319" s="5">
        <f t="shared" si="552"/>
        <v>3.8862352566677528E-5</v>
      </c>
      <c r="BH319" s="5">
        <f t="shared" si="553"/>
        <v>7.7363592887313366E-6</v>
      </c>
      <c r="BI319" s="5">
        <f t="shared" si="554"/>
        <v>1.2320665341430522E-6</v>
      </c>
      <c r="BJ319" s="8">
        <f t="shared" si="555"/>
        <v>0.25324471993698688</v>
      </c>
      <c r="BK319" s="8">
        <f t="shared" si="556"/>
        <v>0.30658652953399107</v>
      </c>
      <c r="BL319" s="8">
        <f t="shared" si="557"/>
        <v>0.40372080617021405</v>
      </c>
      <c r="BM319" s="8">
        <f t="shared" si="558"/>
        <v>0.30899734741630797</v>
      </c>
      <c r="BN319" s="8">
        <f t="shared" si="559"/>
        <v>0.69078630123167195</v>
      </c>
    </row>
    <row r="320" spans="1:66" x14ac:dyDescent="0.25">
      <c r="A320" t="s">
        <v>342</v>
      </c>
      <c r="B320" t="s">
        <v>363</v>
      </c>
      <c r="C320" t="s">
        <v>348</v>
      </c>
      <c r="D320" s="16"/>
      <c r="E320">
        <f>VLOOKUP(A320,home!$A$2:$E$405,3,FALSE)</f>
        <v>1.1741999999999999</v>
      </c>
      <c r="F320">
        <f>VLOOKUP(B320,home!$B$2:$E$405,3,FALSE)</f>
        <v>1.1071</v>
      </c>
      <c r="G320">
        <f>VLOOKUP(C320,away!$B$2:$E$405,4,FALSE)</f>
        <v>0.93679999999999997</v>
      </c>
      <c r="H320">
        <f>VLOOKUP(A320,away!$A$2:$E$405,3,FALSE)</f>
        <v>0.85970000000000002</v>
      </c>
      <c r="I320">
        <f>VLOOKUP(C320,away!$B$2:$E$405,3,FALSE)</f>
        <v>1.454</v>
      </c>
      <c r="J320">
        <f>VLOOKUP(B320,home!$B$2:$E$405,4,FALSE)</f>
        <v>1.2795000000000001</v>
      </c>
      <c r="K320" s="3">
        <f t="shared" si="504"/>
        <v>1.2177995489759998</v>
      </c>
      <c r="L320" s="3">
        <f t="shared" si="505"/>
        <v>1.5993798621000002</v>
      </c>
      <c r="M320" s="5">
        <f t="shared" si="506"/>
        <v>5.9774303897981738E-2</v>
      </c>
      <c r="N320" s="5">
        <f t="shared" si="507"/>
        <v>7.2793120327316496E-2</v>
      </c>
      <c r="O320" s="5">
        <f t="shared" si="508"/>
        <v>9.5601817925477534E-2</v>
      </c>
      <c r="P320" s="5">
        <f t="shared" si="509"/>
        <v>0.11642385075093219</v>
      </c>
      <c r="Q320" s="5">
        <f t="shared" si="510"/>
        <v>4.4323714551580871E-2</v>
      </c>
      <c r="R320" s="5">
        <f t="shared" si="511"/>
        <v>7.6451811185079807E-2</v>
      </c>
      <c r="S320" s="5">
        <f t="shared" si="512"/>
        <v>5.6690384244411939E-2</v>
      </c>
      <c r="T320" s="5">
        <f t="shared" si="513"/>
        <v>7.0890456467267188E-2</v>
      </c>
      <c r="U320" s="5">
        <f t="shared" si="514"/>
        <v>9.310298117958847E-2</v>
      </c>
      <c r="V320" s="5">
        <f t="shared" si="515"/>
        <v>1.2268580688579252E-2</v>
      </c>
      <c r="W320" s="5">
        <f t="shared" si="516"/>
        <v>1.799246652995205E-2</v>
      </c>
      <c r="X320" s="5">
        <f t="shared" si="517"/>
        <v>2.8776788637513578E-2</v>
      </c>
      <c r="Y320" s="5">
        <f t="shared" si="518"/>
        <v>2.3012508121373662E-2</v>
      </c>
      <c r="Z320" s="5">
        <f t="shared" si="519"/>
        <v>4.0758495743496076E-2</v>
      </c>
      <c r="AA320" s="5">
        <f t="shared" si="520"/>
        <v>4.9635677733369722E-2</v>
      </c>
      <c r="AB320" s="5">
        <f t="shared" si="521"/>
        <v>3.0223152978407872E-2</v>
      </c>
      <c r="AC320" s="5">
        <f t="shared" si="522"/>
        <v>1.493488123101701E-3</v>
      </c>
      <c r="AD320" s="5">
        <f t="shared" si="523"/>
        <v>5.4778044062853441E-3</v>
      </c>
      <c r="AE320" s="5">
        <f t="shared" si="524"/>
        <v>8.7610900559354273E-3</v>
      </c>
      <c r="AF320" s="5">
        <f t="shared" si="525"/>
        <v>7.0061555027538438E-3</v>
      </c>
      <c r="AG320" s="5">
        <f t="shared" si="526"/>
        <v>3.7351680072818679E-3</v>
      </c>
      <c r="AH320" s="5">
        <f t="shared" si="527"/>
        <v>1.6297079325409042E-2</v>
      </c>
      <c r="AI320" s="5">
        <f t="shared" si="528"/>
        <v>1.9846575852109225E-2</v>
      </c>
      <c r="AJ320" s="5">
        <f t="shared" si="529"/>
        <v>1.2084575560708294E-2</v>
      </c>
      <c r="AK320" s="5">
        <f t="shared" si="530"/>
        <v>4.90553022246565E-3</v>
      </c>
      <c r="AL320" s="5">
        <f t="shared" si="531"/>
        <v>1.1635611090614686E-4</v>
      </c>
      <c r="AM320" s="5">
        <f t="shared" si="532"/>
        <v>1.3341735470706077E-3</v>
      </c>
      <c r="AN320" s="5">
        <f t="shared" si="533"/>
        <v>2.1338503037312568E-3</v>
      </c>
      <c r="AO320" s="5">
        <f t="shared" si="534"/>
        <v>1.7064186022618705E-3</v>
      </c>
      <c r="AP320" s="5">
        <f t="shared" si="535"/>
        <v>9.0973718292348884E-4</v>
      </c>
      <c r="AQ320" s="5">
        <f t="shared" si="536"/>
        <v>3.6375383254285293E-4</v>
      </c>
      <c r="AR320" s="5">
        <f t="shared" si="537"/>
        <v>5.2130440968210928E-3</v>
      </c>
      <c r="AS320" s="5">
        <f t="shared" si="538"/>
        <v>6.348442749900725E-3</v>
      </c>
      <c r="AT320" s="5">
        <f t="shared" si="539"/>
        <v>3.8655653587645307E-3</v>
      </c>
      <c r="AU320" s="5">
        <f t="shared" si="540"/>
        <v>1.5691612501468981E-3</v>
      </c>
      <c r="AV320" s="5">
        <f t="shared" si="541"/>
        <v>4.7773096567487708E-4</v>
      </c>
      <c r="AW320" s="5">
        <f t="shared" si="542"/>
        <v>6.2952666236428432E-6</v>
      </c>
      <c r="AX320" s="5">
        <f t="shared" si="543"/>
        <v>2.7079265731304889E-4</v>
      </c>
      <c r="AY320" s="5">
        <f t="shared" si="544"/>
        <v>4.3310032291103673E-4</v>
      </c>
      <c r="AZ320" s="5">
        <f t="shared" si="545"/>
        <v>3.463459673664598E-4</v>
      </c>
      <c r="BA320" s="5">
        <f t="shared" si="546"/>
        <v>1.8464625517515326E-4</v>
      </c>
      <c r="BB320" s="5">
        <f t="shared" si="547"/>
        <v>7.3829875534829492E-5</v>
      </c>
      <c r="BC320" s="5">
        <f t="shared" si="548"/>
        <v>2.361640323035114E-5</v>
      </c>
      <c r="BD320" s="5">
        <f t="shared" si="549"/>
        <v>1.3896062914491585E-3</v>
      </c>
      <c r="BE320" s="5">
        <f t="shared" si="550"/>
        <v>1.6922619149809968E-3</v>
      </c>
      <c r="BF320" s="5">
        <f t="shared" si="551"/>
        <v>1.0304178984065601E-3</v>
      </c>
      <c r="BG320" s="5">
        <f t="shared" si="552"/>
        <v>4.1828081731210221E-4</v>
      </c>
      <c r="BH320" s="5">
        <f t="shared" si="553"/>
        <v>1.2734554766699764E-4</v>
      </c>
      <c r="BI320" s="5">
        <f t="shared" si="554"/>
        <v>3.1016270102594292E-5</v>
      </c>
      <c r="BJ320" s="8">
        <f t="shared" si="555"/>
        <v>0.29054953755732132</v>
      </c>
      <c r="BK320" s="8">
        <f t="shared" si="556"/>
        <v>0.247200064138824</v>
      </c>
      <c r="BL320" s="8">
        <f t="shared" si="557"/>
        <v>0.42031207512384228</v>
      </c>
      <c r="BM320" s="8">
        <f t="shared" si="558"/>
        <v>0.53302474886882745</v>
      </c>
      <c r="BN320" s="8">
        <f t="shared" si="559"/>
        <v>0.46536861863836865</v>
      </c>
    </row>
    <row r="321" spans="1:66" x14ac:dyDescent="0.25">
      <c r="A321" t="s">
        <v>40</v>
      </c>
      <c r="B321" t="s">
        <v>235</v>
      </c>
      <c r="C321" t="s">
        <v>232</v>
      </c>
      <c r="D321" s="16"/>
      <c r="E321">
        <f>VLOOKUP(A321,home!$A$2:$E$405,3,FALSE)</f>
        <v>1.5047999999999999</v>
      </c>
      <c r="F321">
        <f>VLOOKUP(B321,home!$B$2:$E$405,3,FALSE)</f>
        <v>0.63129999999999997</v>
      </c>
      <c r="G321">
        <f>VLOOKUP(C321,away!$B$2:$E$405,4,FALSE)</f>
        <v>0.96360000000000001</v>
      </c>
      <c r="H321">
        <f>VLOOKUP(A321,away!$A$2:$E$405,3,FALSE)</f>
        <v>1.2</v>
      </c>
      <c r="I321">
        <f>VLOOKUP(C321,away!$B$2:$E$405,3,FALSE)</f>
        <v>0.91669999999999996</v>
      </c>
      <c r="J321">
        <f>VLOOKUP(B321,home!$B$2:$E$405,4,FALSE)</f>
        <v>0.625</v>
      </c>
      <c r="K321" s="3">
        <f t="shared" si="504"/>
        <v>0.91540095926399989</v>
      </c>
      <c r="L321" s="3">
        <f t="shared" si="505"/>
        <v>0.68752499999999994</v>
      </c>
      <c r="M321" s="5">
        <f t="shared" si="506"/>
        <v>0.20130664040719559</v>
      </c>
      <c r="N321" s="5">
        <f t="shared" si="507"/>
        <v>0.18427629173495991</v>
      </c>
      <c r="O321" s="5">
        <f t="shared" si="508"/>
        <v>0.13840334794595713</v>
      </c>
      <c r="P321" s="5">
        <f t="shared" si="509"/>
        <v>0.1266945574750783</v>
      </c>
      <c r="Q321" s="5">
        <f t="shared" si="510"/>
        <v>8.4343347111897504E-2</v>
      </c>
      <c r="R321" s="5">
        <f t="shared" si="511"/>
        <v>4.7577880898272085E-2</v>
      </c>
      <c r="S321" s="5">
        <f t="shared" si="512"/>
        <v>1.9934154756814676E-2</v>
      </c>
      <c r="T321" s="5">
        <f t="shared" si="513"/>
        <v>5.7988159723107321E-2</v>
      </c>
      <c r="U321" s="5">
        <f t="shared" si="514"/>
        <v>4.3552837814026593E-2</v>
      </c>
      <c r="V321" s="5">
        <f t="shared" si="515"/>
        <v>1.3939756065924418E-3</v>
      </c>
      <c r="W321" s="5">
        <f t="shared" si="516"/>
        <v>2.5735993617922497E-2</v>
      </c>
      <c r="X321" s="5">
        <f t="shared" si="517"/>
        <v>1.7694139012162161E-2</v>
      </c>
      <c r="Y321" s="5">
        <f t="shared" si="518"/>
        <v>6.0825814621683939E-3</v>
      </c>
      <c r="Z321" s="5">
        <f t="shared" si="519"/>
        <v>1.0903660854861504E-2</v>
      </c>
      <c r="AA321" s="5">
        <f t="shared" si="520"/>
        <v>9.9812216060295444E-3</v>
      </c>
      <c r="AB321" s="5">
        <f t="shared" si="521"/>
        <v>4.5684099163930039E-3</v>
      </c>
      <c r="AC321" s="5">
        <f t="shared" si="522"/>
        <v>5.4832121487350364E-5</v>
      </c>
      <c r="AD321" s="5">
        <f t="shared" si="523"/>
        <v>5.8896883113646065E-3</v>
      </c>
      <c r="AE321" s="5">
        <f t="shared" si="524"/>
        <v>4.0493079562709507E-3</v>
      </c>
      <c r="AF321" s="5">
        <f t="shared" si="525"/>
        <v>1.3920002263175925E-3</v>
      </c>
      <c r="AG321" s="5">
        <f t="shared" si="526"/>
        <v>3.1901165186633425E-4</v>
      </c>
      <c r="AH321" s="5">
        <f t="shared" si="527"/>
        <v>1.8741348573096638E-3</v>
      </c>
      <c r="AI321" s="5">
        <f t="shared" si="528"/>
        <v>1.7155848461713654E-3</v>
      </c>
      <c r="AJ321" s="5">
        <f t="shared" si="529"/>
        <v>7.8522400694202492E-4</v>
      </c>
      <c r="AK321" s="5">
        <f t="shared" si="530"/>
        <v>2.3959826973061709E-4</v>
      </c>
      <c r="AL321" s="5">
        <f t="shared" si="531"/>
        <v>1.3803680500966281E-6</v>
      </c>
      <c r="AM321" s="5">
        <f t="shared" si="532"/>
        <v>1.0782852659978262E-3</v>
      </c>
      <c r="AN321" s="5">
        <f t="shared" si="533"/>
        <v>7.4134807750515525E-4</v>
      </c>
      <c r="AO321" s="5">
        <f t="shared" si="534"/>
        <v>2.5484766849336591E-4</v>
      </c>
      <c r="AP321" s="5">
        <f t="shared" si="535"/>
        <v>5.8404714426967135E-5</v>
      </c>
      <c r="AQ321" s="5">
        <f t="shared" si="536"/>
        <v>1.0038675321600144E-5</v>
      </c>
      <c r="AR321" s="5">
        <f t="shared" si="537"/>
        <v>2.5770291355436536E-4</v>
      </c>
      <c r="AS321" s="5">
        <f t="shared" si="538"/>
        <v>2.3590149427279368E-4</v>
      </c>
      <c r="AT321" s="5">
        <f t="shared" si="539"/>
        <v>1.0797222707456316E-4</v>
      </c>
      <c r="AU321" s="5">
        <f t="shared" si="540"/>
        <v>3.2945960079308511E-5</v>
      </c>
      <c r="AV321" s="5">
        <f t="shared" si="541"/>
        <v>7.539690865118113E-6</v>
      </c>
      <c r="AW321" s="5">
        <f t="shared" si="542"/>
        <v>2.4131941050779511E-8</v>
      </c>
      <c r="AX321" s="5">
        <f t="shared" si="543"/>
        <v>1.6451056114244114E-4</v>
      </c>
      <c r="AY321" s="5">
        <f t="shared" si="544"/>
        <v>1.1310512354945682E-4</v>
      </c>
      <c r="AZ321" s="5">
        <f t="shared" si="545"/>
        <v>3.8881300034170146E-5</v>
      </c>
      <c r="BA321" s="5">
        <f t="shared" si="546"/>
        <v>8.9106219353309429E-6</v>
      </c>
      <c r="BB321" s="5">
        <f t="shared" si="547"/>
        <v>1.5315688365221017E-6</v>
      </c>
      <c r="BC321" s="5">
        <f t="shared" si="548"/>
        <v>2.1059837286597164E-7</v>
      </c>
      <c r="BD321" s="5">
        <f t="shared" si="549"/>
        <v>2.9529532606910823E-5</v>
      </c>
      <c r="BE321" s="5">
        <f t="shared" si="550"/>
        <v>2.703136247498373E-5</v>
      </c>
      <c r="BF321" s="5">
        <f t="shared" si="551"/>
        <v>1.2372267569906498E-5</v>
      </c>
      <c r="BG321" s="5">
        <f t="shared" si="552"/>
        <v>3.7751952005877619E-6</v>
      </c>
      <c r="BH321" s="5">
        <f t="shared" si="553"/>
        <v>8.6395432700672124E-7</v>
      </c>
      <c r="BI321" s="5">
        <f t="shared" si="554"/>
        <v>1.5817292394044727E-7</v>
      </c>
      <c r="BJ321" s="8">
        <f t="shared" si="555"/>
        <v>0.39024059498365293</v>
      </c>
      <c r="BK321" s="8">
        <f t="shared" si="556"/>
        <v>0.34949864585876789</v>
      </c>
      <c r="BL321" s="8">
        <f t="shared" si="557"/>
        <v>0.24941403293178152</v>
      </c>
      <c r="BM321" s="8">
        <f t="shared" si="558"/>
        <v>0.21734178806409499</v>
      </c>
      <c r="BN321" s="8">
        <f t="shared" si="559"/>
        <v>0.78260206557336054</v>
      </c>
    </row>
    <row r="322" spans="1:66" x14ac:dyDescent="0.25">
      <c r="A322" t="s">
        <v>40</v>
      </c>
      <c r="B322" t="s">
        <v>318</v>
      </c>
      <c r="C322" t="s">
        <v>239</v>
      </c>
      <c r="D322" s="16"/>
      <c r="E322">
        <f>VLOOKUP(A322,home!$A$2:$E$405,3,FALSE)</f>
        <v>1.5047999999999999</v>
      </c>
      <c r="F322">
        <f>VLOOKUP(B322,home!$B$2:$E$405,3,FALSE)</f>
        <v>0.8639</v>
      </c>
      <c r="G322">
        <f>VLOOKUP(C322,away!$B$2:$E$405,4,FALSE)</f>
        <v>0.432</v>
      </c>
      <c r="H322">
        <f>VLOOKUP(A322,away!$A$2:$E$405,3,FALSE)</f>
        <v>1.2</v>
      </c>
      <c r="I322">
        <f>VLOOKUP(C322,away!$B$2:$E$405,3,FALSE)</f>
        <v>0.83330000000000004</v>
      </c>
      <c r="J322">
        <f>VLOOKUP(B322,home!$B$2:$E$405,4,FALSE)</f>
        <v>0.91669999999999996</v>
      </c>
      <c r="K322" s="3">
        <f t="shared" si="504"/>
        <v>0.56159858303999999</v>
      </c>
      <c r="L322" s="3">
        <f t="shared" si="505"/>
        <v>0.91666333199999994</v>
      </c>
      <c r="M322" s="5">
        <f t="shared" si="506"/>
        <v>0.22803368606543875</v>
      </c>
      <c r="N322" s="5">
        <f t="shared" si="507"/>
        <v>0.12806339497973859</v>
      </c>
      <c r="O322" s="5">
        <f t="shared" si="508"/>
        <v>0.20903011847698699</v>
      </c>
      <c r="P322" s="5">
        <f t="shared" si="509"/>
        <v>0.11739101834935922</v>
      </c>
      <c r="Q322" s="5">
        <f t="shared" si="510"/>
        <v>3.5960110579956517E-2</v>
      </c>
      <c r="R322" s="5">
        <f t="shared" si="511"/>
        <v>9.580512244573483E-2</v>
      </c>
      <c r="S322" s="5">
        <f t="shared" si="512"/>
        <v>1.5108130981517533E-2</v>
      </c>
      <c r="T322" s="5">
        <f t="shared" si="513"/>
        <v>3.2963314783311382E-2</v>
      </c>
      <c r="U322" s="5">
        <f t="shared" si="514"/>
        <v>5.3804021013498377E-2</v>
      </c>
      <c r="V322" s="5">
        <f t="shared" si="515"/>
        <v>8.6417976799703106E-4</v>
      </c>
      <c r="W322" s="5">
        <f t="shared" si="516"/>
        <v>6.7317157158884302E-3</v>
      </c>
      <c r="X322" s="5">
        <f t="shared" si="517"/>
        <v>6.1707169582030522E-3</v>
      </c>
      <c r="Y322" s="5">
        <f t="shared" si="518"/>
        <v>2.8282349838676573E-3</v>
      </c>
      <c r="Z322" s="5">
        <f t="shared" si="519"/>
        <v>2.927368092125843E-2</v>
      </c>
      <c r="AA322" s="5">
        <f t="shared" si="520"/>
        <v>1.6440057725743817E-2</v>
      </c>
      <c r="AB322" s="5">
        <f t="shared" si="521"/>
        <v>4.6163565619367648E-3</v>
      </c>
      <c r="AC322" s="5">
        <f t="shared" si="522"/>
        <v>2.7804812731969632E-5</v>
      </c>
      <c r="AD322" s="5">
        <f t="shared" si="523"/>
        <v>9.4513050186776021E-4</v>
      </c>
      <c r="AE322" s="5">
        <f t="shared" si="524"/>
        <v>8.6636647501693305E-4</v>
      </c>
      <c r="AF322" s="5">
        <f t="shared" si="525"/>
        <v>3.970831898610583E-4</v>
      </c>
      <c r="AG322" s="5">
        <f t="shared" si="526"/>
        <v>1.2133053329974211E-4</v>
      </c>
      <c r="AH322" s="5">
        <f t="shared" si="527"/>
        <v>6.7085274732963931E-3</v>
      </c>
      <c r="AI322" s="5">
        <f t="shared" si="528"/>
        <v>3.7674995232881659E-3</v>
      </c>
      <c r="AJ322" s="5">
        <f t="shared" si="529"/>
        <v>1.0579111969412545E-3</v>
      </c>
      <c r="AK322" s="5">
        <f t="shared" si="530"/>
        <v>1.9804047639478633E-4</v>
      </c>
      <c r="AL322" s="5">
        <f t="shared" si="531"/>
        <v>5.7255317632018037E-7</v>
      </c>
      <c r="AM322" s="5">
        <f t="shared" si="532"/>
        <v>1.0615679012736365E-4</v>
      </c>
      <c r="AN322" s="5">
        <f t="shared" si="533"/>
        <v>9.7310036952573842E-5</v>
      </c>
      <c r="AO322" s="5">
        <f t="shared" si="534"/>
        <v>4.4600271354994728E-5</v>
      </c>
      <c r="AP322" s="5">
        <f t="shared" si="535"/>
        <v>1.3627811116124543E-5</v>
      </c>
      <c r="AQ322" s="5">
        <f t="shared" si="536"/>
        <v>3.1230286863933397E-6</v>
      </c>
      <c r="AR322" s="5">
        <f t="shared" si="537"/>
        <v>1.2298922292970826E-3</v>
      </c>
      <c r="AS322" s="5">
        <f t="shared" si="538"/>
        <v>6.9070573326514837E-4</v>
      </c>
      <c r="AT322" s="5">
        <f t="shared" si="539"/>
        <v>1.9394968054965573E-4</v>
      </c>
      <c r="AU322" s="5">
        <f t="shared" si="540"/>
        <v>3.6307288592582438E-5</v>
      </c>
      <c r="AV322" s="5">
        <f t="shared" si="541"/>
        <v>5.0975304569046619E-6</v>
      </c>
      <c r="AW322" s="5">
        <f t="shared" si="542"/>
        <v>8.1874599790608511E-9</v>
      </c>
      <c r="AX322" s="5">
        <f t="shared" si="543"/>
        <v>9.9362504859336826E-6</v>
      </c>
      <c r="AY322" s="5">
        <f t="shared" si="544"/>
        <v>9.1081964780225857E-6</v>
      </c>
      <c r="AZ322" s="5">
        <f t="shared" si="545"/>
        <v>4.1745748660274243E-6</v>
      </c>
      <c r="BA322" s="5">
        <f t="shared" si="546"/>
        <v>1.2755599021253841E-6</v>
      </c>
      <c r="BB322" s="5">
        <f t="shared" si="547"/>
        <v>2.9231474751196203E-7</v>
      </c>
      <c r="BC322" s="5">
        <f t="shared" si="548"/>
        <v>5.3590842089410769E-8</v>
      </c>
      <c r="BD322" s="5">
        <f t="shared" si="549"/>
        <v>1.8789951815139524E-4</v>
      </c>
      <c r="BE322" s="5">
        <f t="shared" si="550"/>
        <v>1.0552410314772233E-4</v>
      </c>
      <c r="BF322" s="5">
        <f t="shared" si="551"/>
        <v>2.9631093402163826E-5</v>
      </c>
      <c r="BG322" s="5">
        <f t="shared" si="552"/>
        <v>5.5469266895270323E-6</v>
      </c>
      <c r="BH322" s="5">
        <f t="shared" si="553"/>
        <v>7.7878654226628466E-7</v>
      </c>
      <c r="BI322" s="5">
        <f t="shared" si="554"/>
        <v>8.7473083725473319E-8</v>
      </c>
      <c r="BJ322" s="8">
        <f t="shared" si="555"/>
        <v>0.21533705712657034</v>
      </c>
      <c r="BK322" s="8">
        <f t="shared" si="556"/>
        <v>0.36143450072669886</v>
      </c>
      <c r="BL322" s="8">
        <f t="shared" si="557"/>
        <v>0.39391307525699948</v>
      </c>
      <c r="BM322" s="8">
        <f t="shared" si="558"/>
        <v>0.18566576312529423</v>
      </c>
      <c r="BN322" s="8">
        <f t="shared" si="559"/>
        <v>0.81428345089721477</v>
      </c>
    </row>
    <row r="323" spans="1:66" s="15" customFormat="1" x14ac:dyDescent="0.25">
      <c r="A323" s="15" t="s">
        <v>40</v>
      </c>
      <c r="B323" s="15" t="s">
        <v>521</v>
      </c>
      <c r="C323" s="15" t="s">
        <v>321</v>
      </c>
      <c r="D323" s="23"/>
      <c r="E323" s="15">
        <f>VLOOKUP(A323,home!$A$2:$E$405,3,FALSE)</f>
        <v>1.5047999999999999</v>
      </c>
      <c r="F323" s="15" t="e">
        <f>VLOOKUP(B323,home!$B$2:$E$405,3,FALSE)</f>
        <v>#N/A</v>
      </c>
      <c r="G323" s="15">
        <f>VLOOKUP(C323,away!$B$2:$E$405,4,FALSE)</f>
        <v>0.63129999999999997</v>
      </c>
      <c r="H323" s="15">
        <f>VLOOKUP(A323,away!$A$2:$E$405,3,FALSE)</f>
        <v>1.2</v>
      </c>
      <c r="I323" s="15">
        <f>VLOOKUP(C323,away!$B$2:$E$405,3,FALSE)</f>
        <v>1.4582999999999999</v>
      </c>
      <c r="J323" s="15" t="e">
        <f>VLOOKUP(B323,home!$B$2:$E$405,4,FALSE)</f>
        <v>#N/A</v>
      </c>
      <c r="K323" s="20" t="e">
        <f t="shared" si="504"/>
        <v>#N/A</v>
      </c>
      <c r="L323" s="20" t="e">
        <f t="shared" si="505"/>
        <v>#N/A</v>
      </c>
      <c r="M323" s="21" t="e">
        <f t="shared" si="506"/>
        <v>#N/A</v>
      </c>
      <c r="N323" s="21" t="e">
        <f t="shared" si="507"/>
        <v>#N/A</v>
      </c>
      <c r="O323" s="21" t="e">
        <f t="shared" si="508"/>
        <v>#N/A</v>
      </c>
      <c r="P323" s="21" t="e">
        <f t="shared" si="509"/>
        <v>#N/A</v>
      </c>
      <c r="Q323" s="21" t="e">
        <f t="shared" si="510"/>
        <v>#N/A</v>
      </c>
      <c r="R323" s="21" t="e">
        <f t="shared" si="511"/>
        <v>#N/A</v>
      </c>
      <c r="S323" s="21" t="e">
        <f t="shared" si="512"/>
        <v>#N/A</v>
      </c>
      <c r="T323" s="21" t="e">
        <f t="shared" si="513"/>
        <v>#N/A</v>
      </c>
      <c r="U323" s="21" t="e">
        <f t="shared" si="514"/>
        <v>#N/A</v>
      </c>
      <c r="V323" s="21" t="e">
        <f t="shared" si="515"/>
        <v>#N/A</v>
      </c>
      <c r="W323" s="21" t="e">
        <f t="shared" si="516"/>
        <v>#N/A</v>
      </c>
      <c r="X323" s="21" t="e">
        <f t="shared" si="517"/>
        <v>#N/A</v>
      </c>
      <c r="Y323" s="21" t="e">
        <f t="shared" si="518"/>
        <v>#N/A</v>
      </c>
      <c r="Z323" s="21" t="e">
        <f t="shared" si="519"/>
        <v>#N/A</v>
      </c>
      <c r="AA323" s="21" t="e">
        <f t="shared" si="520"/>
        <v>#N/A</v>
      </c>
      <c r="AB323" s="21" t="e">
        <f t="shared" si="521"/>
        <v>#N/A</v>
      </c>
      <c r="AC323" s="21" t="e">
        <f t="shared" si="522"/>
        <v>#N/A</v>
      </c>
      <c r="AD323" s="21" t="e">
        <f t="shared" si="523"/>
        <v>#N/A</v>
      </c>
      <c r="AE323" s="21" t="e">
        <f t="shared" si="524"/>
        <v>#N/A</v>
      </c>
      <c r="AF323" s="21" t="e">
        <f t="shared" si="525"/>
        <v>#N/A</v>
      </c>
      <c r="AG323" s="21" t="e">
        <f t="shared" si="526"/>
        <v>#N/A</v>
      </c>
      <c r="AH323" s="21" t="e">
        <f t="shared" si="527"/>
        <v>#N/A</v>
      </c>
      <c r="AI323" s="21" t="e">
        <f t="shared" si="528"/>
        <v>#N/A</v>
      </c>
      <c r="AJ323" s="21" t="e">
        <f t="shared" si="529"/>
        <v>#N/A</v>
      </c>
      <c r="AK323" s="21" t="e">
        <f t="shared" si="530"/>
        <v>#N/A</v>
      </c>
      <c r="AL323" s="21" t="e">
        <f t="shared" si="531"/>
        <v>#N/A</v>
      </c>
      <c r="AM323" s="21" t="e">
        <f t="shared" si="532"/>
        <v>#N/A</v>
      </c>
      <c r="AN323" s="21" t="e">
        <f t="shared" si="533"/>
        <v>#N/A</v>
      </c>
      <c r="AO323" s="21" t="e">
        <f t="shared" si="534"/>
        <v>#N/A</v>
      </c>
      <c r="AP323" s="21" t="e">
        <f t="shared" si="535"/>
        <v>#N/A</v>
      </c>
      <c r="AQ323" s="21" t="e">
        <f t="shared" si="536"/>
        <v>#N/A</v>
      </c>
      <c r="AR323" s="21" t="e">
        <f t="shared" si="537"/>
        <v>#N/A</v>
      </c>
      <c r="AS323" s="21" t="e">
        <f t="shared" si="538"/>
        <v>#N/A</v>
      </c>
      <c r="AT323" s="21" t="e">
        <f t="shared" si="539"/>
        <v>#N/A</v>
      </c>
      <c r="AU323" s="21" t="e">
        <f t="shared" si="540"/>
        <v>#N/A</v>
      </c>
      <c r="AV323" s="21" t="e">
        <f t="shared" si="541"/>
        <v>#N/A</v>
      </c>
      <c r="AW323" s="21" t="e">
        <f t="shared" si="542"/>
        <v>#N/A</v>
      </c>
      <c r="AX323" s="21" t="e">
        <f t="shared" si="543"/>
        <v>#N/A</v>
      </c>
      <c r="AY323" s="21" t="e">
        <f t="shared" si="544"/>
        <v>#N/A</v>
      </c>
      <c r="AZ323" s="21" t="e">
        <f t="shared" si="545"/>
        <v>#N/A</v>
      </c>
      <c r="BA323" s="21" t="e">
        <f t="shared" si="546"/>
        <v>#N/A</v>
      </c>
      <c r="BB323" s="21" t="e">
        <f t="shared" si="547"/>
        <v>#N/A</v>
      </c>
      <c r="BC323" s="21" t="e">
        <f t="shared" si="548"/>
        <v>#N/A</v>
      </c>
      <c r="BD323" s="21" t="e">
        <f t="shared" si="549"/>
        <v>#N/A</v>
      </c>
      <c r="BE323" s="21" t="e">
        <f t="shared" si="550"/>
        <v>#N/A</v>
      </c>
      <c r="BF323" s="21" t="e">
        <f t="shared" si="551"/>
        <v>#N/A</v>
      </c>
      <c r="BG323" s="21" t="e">
        <f t="shared" si="552"/>
        <v>#N/A</v>
      </c>
      <c r="BH323" s="21" t="e">
        <f t="shared" si="553"/>
        <v>#N/A</v>
      </c>
      <c r="BI323" s="21" t="e">
        <f t="shared" si="554"/>
        <v>#N/A</v>
      </c>
      <c r="BJ323" s="22" t="e">
        <f t="shared" si="555"/>
        <v>#N/A</v>
      </c>
      <c r="BK323" s="22" t="e">
        <f t="shared" si="556"/>
        <v>#N/A</v>
      </c>
      <c r="BL323" s="22" t="e">
        <f t="shared" si="557"/>
        <v>#N/A</v>
      </c>
      <c r="BM323" s="22" t="e">
        <f t="shared" si="558"/>
        <v>#N/A</v>
      </c>
      <c r="BN323" s="22" t="e">
        <f t="shared" si="559"/>
        <v>#N/A</v>
      </c>
    </row>
    <row r="324" spans="1:66" x14ac:dyDescent="0.25">
      <c r="A324" t="s">
        <v>80</v>
      </c>
      <c r="B324" t="s">
        <v>97</v>
      </c>
      <c r="C324" t="s">
        <v>86</v>
      </c>
      <c r="D324" s="16"/>
      <c r="E324">
        <f>VLOOKUP(A324,home!$A$2:$E$405,3,FALSE)</f>
        <v>1.2518</v>
      </c>
      <c r="F324">
        <f>VLOOKUP(B324,home!$B$2:$E$405,3,FALSE)</f>
        <v>1.042</v>
      </c>
      <c r="G324">
        <f>VLOOKUP(C324,away!$B$2:$E$405,4,FALSE)</f>
        <v>1.0072000000000001</v>
      </c>
      <c r="H324">
        <f>VLOOKUP(A324,away!$A$2:$E$405,3,FALSE)</f>
        <v>1.0562</v>
      </c>
      <c r="I324">
        <f>VLOOKUP(C324,away!$B$2:$E$405,3,FALSE)</f>
        <v>0.65859999999999996</v>
      </c>
      <c r="J324">
        <f>VLOOKUP(B324,home!$B$2:$E$405,4,FALSE)</f>
        <v>0.90559999999999996</v>
      </c>
      <c r="K324" s="3">
        <f t="shared" ref="K324:K357" si="560">E324*F324*G324</f>
        <v>1.3137671043200001</v>
      </c>
      <c r="L324" s="3">
        <f t="shared" ref="L324:L357" si="561">H324*I324*J324</f>
        <v>0.62994742259199998</v>
      </c>
      <c r="M324" s="5">
        <f t="shared" ref="M324:M357" si="562">_xlfn.POISSON.DIST(0,K324,FALSE) * _xlfn.POISSON.DIST(0,L324,FALSE)</f>
        <v>0.14317114775523906</v>
      </c>
      <c r="N324" s="5">
        <f t="shared" ref="N324:N357" si="563">_xlfn.POISSON.DIST(1,K324,FALSE) * _xlfn.POISSON.DIST(0,L324,FALSE)</f>
        <v>0.1880935442085713</v>
      </c>
      <c r="O324" s="5">
        <f t="shared" ref="O324:O357" si="564">_xlfn.POISSON.DIST(0,K324,FALSE) * _xlfn.POISSON.DIST(1,L324,FALSE)</f>
        <v>9.0190295517951241E-2</v>
      </c>
      <c r="P324" s="5">
        <f t="shared" ref="P324:P357" si="565">_xlfn.POISSON.DIST(1,K324,FALSE) * _xlfn.POISSON.DIST(1,L324,FALSE)</f>
        <v>0.11848904338038388</v>
      </c>
      <c r="Q324" s="5">
        <f t="shared" ref="Q324:Q357" si="566">_xlfn.POISSON.DIST(2,K324,FALSE) * _xlfn.POISSON.DIST(0,L324,FALSE)</f>
        <v>0.12355555545809031</v>
      </c>
      <c r="R324" s="5">
        <f t="shared" ref="R324:R357" si="567">_xlfn.POISSON.DIST(0,K324,FALSE) * _xlfn.POISSON.DIST(2,L324,FALSE)</f>
        <v>2.8407572102172093E-2</v>
      </c>
      <c r="S324" s="5">
        <f t="shared" ref="S324:S357" si="568">_xlfn.POISSON.DIST(2,K324,FALSE) * _xlfn.POISSON.DIST(2,L324,FALSE)</f>
        <v>2.4515507526000017E-2</v>
      </c>
      <c r="T324" s="5">
        <f t="shared" ref="T324:T357" si="569">_xlfn.POISSON.DIST(2,K324,FALSE) * _xlfn.POISSON.DIST(1,L324,FALSE)</f>
        <v>7.7833503707746901E-2</v>
      </c>
      <c r="U324" s="5">
        <f t="shared" ref="U324:U357" si="570">_xlfn.POISSON.DIST(1,K324,FALSE) * _xlfn.POISSON.DIST(2,L324,FALSE)</f>
        <v>3.732093374143225E-2</v>
      </c>
      <c r="V324" s="5">
        <f t="shared" ref="V324:V357" si="571">_xlfn.POISSON.DIST(3,K324,FALSE) * _xlfn.POISSON.DIST(3,L324,FALSE)</f>
        <v>2.2543485582617638E-3</v>
      </c>
      <c r="W324" s="5">
        <f t="shared" ref="W324:W357" si="572">_xlfn.POISSON.DIST(3,K324,FALSE) * _xlfn.POISSON.DIST(0,L324,FALSE)</f>
        <v>5.410774143894153E-2</v>
      </c>
      <c r="X324" s="5">
        <f t="shared" ref="X324:X357" si="573">_xlfn.POISSON.DIST(3,K324,FALSE) * _xlfn.POISSON.DIST(1,L324,FALSE)</f>
        <v>3.4085032261735565E-2</v>
      </c>
      <c r="Y324" s="5">
        <f t="shared" ref="Y324:Y357" si="574">_xlfn.POISSON.DIST(3,K324,FALSE) * _xlfn.POISSON.DIST(2,L324,FALSE)</f>
        <v>1.0735889111122743E-2</v>
      </c>
      <c r="Z324" s="5">
        <f t="shared" ref="Z324:Z357" si="575">_xlfn.POISSON.DIST(0,K324,FALSE) * _xlfn.POISSON.DIST(3,L324,FALSE)</f>
        <v>5.9650922759532385E-3</v>
      </c>
      <c r="AA324" s="5">
        <f t="shared" ref="AA324:AA357" si="576">_xlfn.POISSON.DIST(1,K324,FALSE) * _xlfn.POISSON.DIST(3,L324,FALSE)</f>
        <v>7.8367420063806849E-3</v>
      </c>
      <c r="AB324" s="5">
        <f t="shared" ref="AB324:AB357" si="577">_xlfn.POISSON.DIST(2,K324,FALSE) * _xlfn.POISSON.DIST(3,L324,FALSE)</f>
        <v>5.1478269265128303E-3</v>
      </c>
      <c r="AC324" s="5">
        <f t="shared" ref="AC324:AC357" si="578">_xlfn.POISSON.DIST(4,K324,FALSE) * _xlfn.POISSON.DIST(4,L324,FALSE)</f>
        <v>1.1660677111906491E-4</v>
      </c>
      <c r="AD324" s="5">
        <f t="shared" ref="AD324:AD357" si="579">_xlfn.POISSON.DIST(4,K324,FALSE) * _xlfn.POISSON.DIST(0,L324,FALSE)</f>
        <v>1.7771242697883358E-2</v>
      </c>
      <c r="AE324" s="5">
        <f t="shared" ref="AE324:AE357" si="580">_xlfn.POISSON.DIST(4,K324,FALSE) * _xlfn.POISSON.DIST(1,L324,FALSE)</f>
        <v>1.1194948533788522E-2</v>
      </c>
      <c r="AF324" s="5">
        <f t="shared" ref="AF324:AF357" si="581">_xlfn.POISSON.DIST(4,K324,FALSE) * _xlfn.POISSON.DIST(2,L324,FALSE)</f>
        <v>3.5261144874550836E-3</v>
      </c>
      <c r="AG324" s="5">
        <f t="shared" ref="AG324:AG357" si="582">_xlfn.POISSON.DIST(4,K324,FALSE) * _xlfn.POISSON.DIST(3,L324,FALSE)</f>
        <v>7.4042224437888054E-4</v>
      </c>
      <c r="AH324" s="5">
        <f t="shared" ref="AH324:AH357" si="583">_xlfn.POISSON.DIST(0,K324,FALSE) * _xlfn.POISSON.DIST(4,L324,FALSE)</f>
        <v>9.3942362619004729E-4</v>
      </c>
      <c r="AI324" s="5">
        <f t="shared" ref="AI324:AI357" si="584">_xlfn.POISSON.DIST(1,K324,FALSE) * _xlfn.POISSON.DIST(4,L324,FALSE)</f>
        <v>1.2341838571094928E-3</v>
      </c>
      <c r="AJ324" s="5">
        <f t="shared" ref="AJ324:AJ357" si="585">_xlfn.POISSON.DIST(2,K324,FALSE) * _xlfn.POISSON.DIST(4,L324,FALSE)</f>
        <v>8.1071507607661348E-4</v>
      </c>
      <c r="AK324" s="5">
        <f t="shared" ref="AK324:AK357" si="586">_xlfn.POISSON.DIST(3,K324,FALSE) * _xlfn.POISSON.DIST(4,L324,FALSE)</f>
        <v>3.5503026597524725E-4</v>
      </c>
      <c r="AL324" s="5">
        <f t="shared" ref="AL324:AL357" si="587">_xlfn.POISSON.DIST(5,K324,FALSE) * _xlfn.POISSON.DIST(5,L324,FALSE)</f>
        <v>3.8601701469052536E-6</v>
      </c>
      <c r="AM324" s="5">
        <f t="shared" ref="AM324:AM357" si="588">_xlfn.POISSON.DIST(5,K324,FALSE) * _xlfn.POISSON.DIST(0,L324,FALSE)</f>
        <v>4.6694548118732318E-3</v>
      </c>
      <c r="AN324" s="5">
        <f t="shared" ref="AN324:AN357" si="589">_xlfn.POISSON.DIST(5,K324,FALSE) * _xlfn.POISSON.DIST(1,L324,FALSE)</f>
        <v>2.9415110236493541E-3</v>
      </c>
      <c r="AO324" s="5">
        <f t="shared" ref="AO324:AO357" si="590">_xlfn.POISSON.DIST(5,K324,FALSE) * _xlfn.POISSON.DIST(2,L324,FALSE)</f>
        <v>9.2649864393693306E-4</v>
      </c>
      <c r="AP324" s="5">
        <f t="shared" ref="AP324:AP357" si="591">_xlfn.POISSON.DIST(5,K324,FALSE) * _xlfn.POISSON.DIST(3,L324,FALSE)</f>
        <v>1.9454847759435139E-4</v>
      </c>
      <c r="AQ324" s="5">
        <f t="shared" ref="AQ324:AQ357" si="592">_xlfn.POISSON.DIST(5,K324,FALSE) * _xlfn.POISSON.DIST(4,L324,FALSE)</f>
        <v>3.0638828007439774E-5</v>
      </c>
      <c r="AR324" s="5">
        <f t="shared" ref="AR324:AR357" si="593">_xlfn.POISSON.DIST(0,K324,FALSE) * _xlfn.POISSON.DIST(5,L324,FALSE)</f>
        <v>1.1835749840809015E-4</v>
      </c>
      <c r="AS324" s="5">
        <f t="shared" ref="AS324:AS357" si="594">_xlfn.POISSON.DIST(1,K324,FALSE) * _xlfn.POISSON.DIST(5,L324,FALSE)</f>
        <v>1.5549418795815563E-4</v>
      </c>
      <c r="AT324" s="5">
        <f t="shared" ref="AT324:AT357" si="595">_xlfn.POISSON.DIST(2,K324,FALSE) * _xlfn.POISSON.DIST(5,L324,FALSE)</f>
        <v>1.0214157452618796E-4</v>
      </c>
      <c r="AU324" s="5">
        <f t="shared" ref="AU324:AU357" si="596">_xlfn.POISSON.DIST(3,K324,FALSE) * _xlfn.POISSON.DIST(5,L324,FALSE)</f>
        <v>4.4730080198651844E-5</v>
      </c>
      <c r="AV324" s="5">
        <f t="shared" ref="AV324:AV357" si="597">_xlfn.POISSON.DIST(4,K324,FALSE) * _xlfn.POISSON.DIST(5,L324,FALSE)</f>
        <v>1.469122698464604E-5</v>
      </c>
      <c r="AW324" s="5">
        <f t="shared" ref="AW324:AW357" si="598">_xlfn.POISSON.DIST(6,K324,FALSE) * _xlfn.POISSON.DIST(6,L324,FALSE)</f>
        <v>8.874147308690056E-8</v>
      </c>
      <c r="AX324" s="5">
        <f t="shared" ref="AX324:AX357" si="599">_xlfn.POISSON.DIST(6,K324,FALSE) * _xlfn.POISSON.DIST(0,L324,FALSE)</f>
        <v>1.0224293544912983E-3</v>
      </c>
      <c r="AY324" s="5">
        <f t="shared" ref="AY324:AY357" si="600">_xlfn.POISSON.DIST(6,K324,FALSE) * _xlfn.POISSON.DIST(1,L324,FALSE)</f>
        <v>6.4407673664419556E-4</v>
      </c>
      <c r="AZ324" s="5">
        <f t="shared" ref="AZ324:AZ357" si="601">_xlfn.POISSON.DIST(6,K324,FALSE) * _xlfn.POISSON.DIST(2,L324,FALSE)</f>
        <v>2.0286724010023865E-4</v>
      </c>
      <c r="BA324" s="5">
        <f t="shared" ref="BA324:BA357" si="602">_xlfn.POISSON.DIST(6,K324,FALSE) * _xlfn.POISSON.DIST(3,L324,FALSE)</f>
        <v>4.2598565009832596E-5</v>
      </c>
      <c r="BB324" s="5">
        <f t="shared" ref="BB324:BB357" si="603">_xlfn.POISSON.DIST(6,K324,FALSE) * _xlfn.POISSON.DIST(4,L324,FALSE)</f>
        <v>6.7087140585154481E-6</v>
      </c>
      <c r="BC324" s="5">
        <f t="shared" ref="BC324:BC357" si="604">_xlfn.POISSON.DIST(6,K324,FALSE) * _xlfn.POISSON.DIST(5,L324,FALSE)</f>
        <v>8.452274260137045E-7</v>
      </c>
      <c r="BD324" s="5">
        <f t="shared" ref="BD324:BD357" si="605">_xlfn.POISSON.DIST(0,K324,FALSE) * _xlfn.POISSON.DIST(6,L324,FALSE)</f>
        <v>1.2426500177768851E-5</v>
      </c>
      <c r="BE324" s="5">
        <f t="shared" ref="BE324:BE357" si="606">_xlfn.POISSON.DIST(1,K324,FALSE) * _xlfn.POISSON.DIST(6,L324,FALSE)</f>
        <v>1.6325527155379353E-5</v>
      </c>
      <c r="BF324" s="5">
        <f t="shared" ref="BF324:BF357" si="607">_xlfn.POISSON.DIST(2,K324,FALSE) * _xlfn.POISSON.DIST(6,L324,FALSE)</f>
        <v>1.0723970268710129E-5</v>
      </c>
      <c r="BG324" s="5">
        <f t="shared" ref="BG324:BG357" si="608">_xlfn.POISSON.DIST(3,K324,FALSE) * _xlfn.POISSON.DIST(6,L324,FALSE)</f>
        <v>4.6962664555790294E-6</v>
      </c>
      <c r="BH324" s="5">
        <f t="shared" ref="BH324:BH357" si="609">_xlfn.POISSON.DIST(4,K324,FALSE) * _xlfn.POISSON.DIST(6,L324,FALSE)</f>
        <v>1.5424500956153016E-6</v>
      </c>
      <c r="BI324" s="5">
        <f t="shared" ref="BI324:BI357" si="610">_xlfn.POISSON.DIST(5,K324,FALSE) * _xlfn.POISSON.DIST(6,L324,FALSE)</f>
        <v>4.0528403913492433E-7</v>
      </c>
      <c r="BJ324" s="8">
        <f t="shared" ref="BJ324:BJ357" si="611">SUM(N324,Q324,T324,W324,X324,Y324,AD324,AE324,AF324,AG324,AM324,AN324,AO324,AP324,AQ324,AX324,AY324,AZ324,BA324,BB324,BC324)</f>
        <v>0.53232617177250563</v>
      </c>
      <c r="BK324" s="8">
        <f t="shared" ref="BK324:BK357" si="612">SUM(M324,P324,S324,V324,AC324,AL324,AY324)</f>
        <v>0.28919459089779492</v>
      </c>
      <c r="BL324" s="8">
        <f t="shared" ref="BL324:BL357" si="613">SUM(O324,R324,U324,AA324,AB324,AH324,AI324,AJ324,AK324,AR324,AS324,AT324,AU324,AV324,BD324,BE324,BF324,BG324,BH324,BI324)</f>
        <v>0.17272425768606839</v>
      </c>
      <c r="BM324" s="8">
        <f t="shared" ref="BM324:BM357" si="614">SUM(S324:BI324)</f>
        <v>0.3076589662147432</v>
      </c>
      <c r="BN324" s="8">
        <f t="shared" ref="BN324:BN357" si="615">SUM(M324:R324)</f>
        <v>0.6919071584224078</v>
      </c>
    </row>
    <row r="325" spans="1:66" x14ac:dyDescent="0.25">
      <c r="A325" t="s">
        <v>80</v>
      </c>
      <c r="B325" t="s">
        <v>111</v>
      </c>
      <c r="C325" t="s">
        <v>369</v>
      </c>
      <c r="D325" s="16"/>
      <c r="E325">
        <f>VLOOKUP(A325,home!$A$2:$E$405,3,FALSE)</f>
        <v>1.2518</v>
      </c>
      <c r="F325">
        <f>VLOOKUP(B325,home!$B$2:$E$405,3,FALSE)</f>
        <v>0.96779999999999999</v>
      </c>
      <c r="G325">
        <f>VLOOKUP(C325,away!$B$2:$E$405,4,FALSE)</f>
        <v>1.3546</v>
      </c>
      <c r="H325">
        <f>VLOOKUP(A325,away!$A$2:$E$405,3,FALSE)</f>
        <v>1.0562</v>
      </c>
      <c r="I325">
        <f>VLOOKUP(C325,away!$B$2:$E$405,3,FALSE)</f>
        <v>0.78210000000000002</v>
      </c>
      <c r="J325">
        <f>VLOOKUP(B325,home!$B$2:$E$405,4,FALSE)</f>
        <v>0.61450000000000005</v>
      </c>
      <c r="K325" s="3">
        <f t="shared" si="560"/>
        <v>1.641087117384</v>
      </c>
      <c r="L325" s="3">
        <f t="shared" si="561"/>
        <v>0.50761019529000007</v>
      </c>
      <c r="M325" s="5">
        <f t="shared" si="562"/>
        <v>0.11663599908891403</v>
      </c>
      <c r="N325" s="5">
        <f t="shared" si="563"/>
        <v>0.19140983552802882</v>
      </c>
      <c r="O325" s="5">
        <f t="shared" si="564"/>
        <v>5.9205622275367915E-2</v>
      </c>
      <c r="P325" s="5">
        <f t="shared" si="565"/>
        <v>9.7161583992809497E-2</v>
      </c>
      <c r="Q325" s="5">
        <f t="shared" si="566"/>
        <v>0.15706010761281919</v>
      </c>
      <c r="R325" s="5">
        <f t="shared" si="567"/>
        <v>1.5026688742732741E-2</v>
      </c>
      <c r="S325" s="5">
        <f t="shared" si="568"/>
        <v>2.0234690570951386E-2</v>
      </c>
      <c r="T325" s="5">
        <f t="shared" si="569"/>
        <v>7.9725311897611575E-2</v>
      </c>
      <c r="U325" s="5">
        <f t="shared" si="570"/>
        <v>2.4660105312637882E-2</v>
      </c>
      <c r="V325" s="5">
        <f t="shared" si="571"/>
        <v>1.872906214238609E-3</v>
      </c>
      <c r="W325" s="5">
        <f t="shared" si="572"/>
        <v>8.5916439752780738E-2</v>
      </c>
      <c r="X325" s="5">
        <f t="shared" si="573"/>
        <v>4.3612060761530555E-2</v>
      </c>
      <c r="Y325" s="5">
        <f t="shared" si="574"/>
        <v>1.1068963340079936E-2</v>
      </c>
      <c r="Z325" s="5">
        <f t="shared" si="575"/>
        <v>2.5425668024202041E-3</v>
      </c>
      <c r="AA325" s="5">
        <f t="shared" si="576"/>
        <v>4.1725736245400271E-3</v>
      </c>
      <c r="AB325" s="5">
        <f t="shared" si="577"/>
        <v>3.4237784107844513E-3</v>
      </c>
      <c r="AC325" s="5">
        <f t="shared" si="578"/>
        <v>9.7511990223252511E-5</v>
      </c>
      <c r="AD325" s="5">
        <f t="shared" si="579"/>
        <v>3.5249090612446785E-2</v>
      </c>
      <c r="AE325" s="5">
        <f t="shared" si="580"/>
        <v>1.7892797769579021E-2</v>
      </c>
      <c r="AF325" s="5">
        <f t="shared" si="581"/>
        <v>4.5412832850502413E-3</v>
      </c>
      <c r="AG325" s="5">
        <f t="shared" si="582"/>
        <v>7.6840056506385533E-4</v>
      </c>
      <c r="AH325" s="5">
        <f t="shared" si="583"/>
        <v>3.2265820777859769E-4</v>
      </c>
      <c r="AI325" s="5">
        <f t="shared" si="584"/>
        <v>5.2951022810366667E-4</v>
      </c>
      <c r="AJ325" s="5">
        <f t="shared" si="585"/>
        <v>4.344862069319954E-4</v>
      </c>
      <c r="AK325" s="5">
        <f t="shared" si="586"/>
        <v>2.3767657229237875E-4</v>
      </c>
      <c r="AL325" s="5">
        <f t="shared" si="587"/>
        <v>3.2492264832095345E-6</v>
      </c>
      <c r="AM325" s="5">
        <f t="shared" si="588"/>
        <v>1.1569365700717534E-2</v>
      </c>
      <c r="AN325" s="5">
        <f t="shared" si="589"/>
        <v>5.8727279827226562E-3</v>
      </c>
      <c r="AO325" s="5">
        <f t="shared" si="590"/>
        <v>1.4905282990974476E-3</v>
      </c>
      <c r="AP325" s="5">
        <f t="shared" si="591"/>
        <v>2.5220245366337562E-4</v>
      </c>
      <c r="AQ325" s="5">
        <f t="shared" si="592"/>
        <v>3.2005134189170825E-5</v>
      </c>
      <c r="AR325" s="5">
        <f t="shared" si="593"/>
        <v>3.2756919172483105E-5</v>
      </c>
      <c r="AS325" s="5">
        <f t="shared" si="594"/>
        <v>5.3756958059150986E-5</v>
      </c>
      <c r="AT325" s="5">
        <f t="shared" si="595"/>
        <v>4.4109925670312341E-5</v>
      </c>
      <c r="AU325" s="5">
        <f t="shared" si="596"/>
        <v>2.4129410255438456E-5</v>
      </c>
      <c r="AV325" s="5">
        <f t="shared" si="597"/>
        <v>9.899616080068364E-6</v>
      </c>
      <c r="AW325" s="5">
        <f t="shared" si="598"/>
        <v>7.5186428605536032E-8</v>
      </c>
      <c r="AX325" s="5">
        <f t="shared" si="599"/>
        <v>3.1643895012919789E-3</v>
      </c>
      <c r="AY325" s="5">
        <f t="shared" si="600"/>
        <v>1.6062763727244475E-3</v>
      </c>
      <c r="AZ325" s="5">
        <f t="shared" si="601"/>
        <v>4.0768113162418477E-4</v>
      </c>
      <c r="BA325" s="5">
        <f t="shared" si="602"/>
        <v>6.898103294660021E-5</v>
      </c>
      <c r="BB325" s="5">
        <f t="shared" si="603"/>
        <v>8.7538689013324163E-6</v>
      </c>
      <c r="BC325" s="5">
        <f t="shared" si="604"/>
        <v>8.8871062050968179E-7</v>
      </c>
      <c r="BD325" s="5">
        <f t="shared" si="605"/>
        <v>2.7712910230404791E-6</v>
      </c>
      <c r="BE325" s="5">
        <f t="shared" si="606"/>
        <v>4.5479299964336572E-6</v>
      </c>
      <c r="BF325" s="5">
        <f t="shared" si="607"/>
        <v>3.7317746639557679E-6</v>
      </c>
      <c r="BG325" s="5">
        <f t="shared" si="608"/>
        <v>2.0413891086659385E-6</v>
      </c>
      <c r="BH325" s="5">
        <f t="shared" si="609"/>
        <v>8.3752434194992005E-7</v>
      </c>
      <c r="BI325" s="5">
        <f t="shared" si="610"/>
        <v>2.7489008161390499E-7</v>
      </c>
      <c r="BJ325" s="8">
        <f t="shared" si="611"/>
        <v>0.6517180913134899</v>
      </c>
      <c r="BK325" s="8">
        <f t="shared" si="612"/>
        <v>0.23761221745634445</v>
      </c>
      <c r="BL325" s="8">
        <f t="shared" si="613"/>
        <v>0.10819195720962277</v>
      </c>
      <c r="BM325" s="8">
        <f t="shared" si="614"/>
        <v>0.36195879435490924</v>
      </c>
      <c r="BN325" s="8">
        <f t="shared" si="615"/>
        <v>0.63649983724067216</v>
      </c>
    </row>
    <row r="326" spans="1:66" x14ac:dyDescent="0.25">
      <c r="A326" t="s">
        <v>80</v>
      </c>
      <c r="B326" t="s">
        <v>96</v>
      </c>
      <c r="C326" t="s">
        <v>88</v>
      </c>
      <c r="D326" s="16"/>
      <c r="E326">
        <f>VLOOKUP(A326,home!$A$2:$E$405,3,FALSE)</f>
        <v>1.2518</v>
      </c>
      <c r="F326">
        <f>VLOOKUP(B326,home!$B$2:$E$405,3,FALSE)</f>
        <v>0.97250000000000003</v>
      </c>
      <c r="G326">
        <f>VLOOKUP(C326,away!$B$2:$E$405,4,FALSE)</f>
        <v>1.1113999999999999</v>
      </c>
      <c r="H326">
        <f>VLOOKUP(A326,away!$A$2:$E$405,3,FALSE)</f>
        <v>1.0562</v>
      </c>
      <c r="I326">
        <f>VLOOKUP(C326,away!$B$2:$E$405,3,FALSE)</f>
        <v>1.1526000000000001</v>
      </c>
      <c r="J326">
        <f>VLOOKUP(B326,home!$B$2:$E$405,4,FALSE)</f>
        <v>0.94679999999999997</v>
      </c>
      <c r="K326" s="3">
        <f t="shared" si="560"/>
        <v>1.3529911307000002</v>
      </c>
      <c r="L326" s="3">
        <f t="shared" si="561"/>
        <v>1.1526117104160001</v>
      </c>
      <c r="M326" s="5">
        <f t="shared" si="562"/>
        <v>8.1626375414839344E-2</v>
      </c>
      <c r="N326" s="5">
        <f t="shared" si="563"/>
        <v>0.11043976196746619</v>
      </c>
      <c r="O326" s="5">
        <f t="shared" si="564"/>
        <v>9.4083516181956511E-2</v>
      </c>
      <c r="P326" s="5">
        <f t="shared" si="565"/>
        <v>0.12729416293925711</v>
      </c>
      <c r="Q326" s="5">
        <f t="shared" si="566"/>
        <v>7.4712009209300503E-2</v>
      </c>
      <c r="R326" s="5">
        <f t="shared" si="567"/>
        <v>5.4220881254218173E-2</v>
      </c>
      <c r="S326" s="5">
        <f t="shared" si="568"/>
        <v>4.9627965948676564E-2</v>
      </c>
      <c r="T326" s="5">
        <f t="shared" si="569"/>
        <v>8.6113936723347786E-2</v>
      </c>
      <c r="U326" s="5">
        <f t="shared" si="570"/>
        <v>7.3360371435695099E-2</v>
      </c>
      <c r="V326" s="5">
        <f t="shared" si="571"/>
        <v>8.5992770946466904E-3</v>
      </c>
      <c r="W326" s="5">
        <f t="shared" si="572"/>
        <v>3.3694895272320106E-2</v>
      </c>
      <c r="X326" s="5">
        <f t="shared" si="573"/>
        <v>3.8837130872116869E-2</v>
      </c>
      <c r="Y326" s="5">
        <f t="shared" si="574"/>
        <v>2.2382065921080337E-2</v>
      </c>
      <c r="Z326" s="5">
        <f t="shared" si="575"/>
        <v>2.0831874227562414E-2</v>
      </c>
      <c r="AA326" s="5">
        <f t="shared" si="576"/>
        <v>2.8185341065749863E-2</v>
      </c>
      <c r="AB326" s="5">
        <f t="shared" si="577"/>
        <v>1.9067258238857031E-2</v>
      </c>
      <c r="AC326" s="5">
        <f t="shared" si="578"/>
        <v>8.3814650448663119E-4</v>
      </c>
      <c r="AD326" s="5">
        <f t="shared" si="579"/>
        <v>1.1397223613328615E-2</v>
      </c>
      <c r="AE326" s="5">
        <f t="shared" si="580"/>
        <v>1.3136573402952319E-2</v>
      </c>
      <c r="AF326" s="5">
        <f t="shared" si="581"/>
        <v>7.5706841694911054E-3</v>
      </c>
      <c r="AG326" s="5">
        <f t="shared" si="582"/>
        <v>2.908686409872159E-3</v>
      </c>
      <c r="AH326" s="5">
        <f t="shared" si="583"/>
        <v>6.0027655461504272E-3</v>
      </c>
      <c r="AI326" s="5">
        <f t="shared" si="584"/>
        <v>8.1216885436130697E-3</v>
      </c>
      <c r="AJ326" s="5">
        <f t="shared" si="585"/>
        <v>5.4942862829081441E-3</v>
      </c>
      <c r="AK326" s="5">
        <f t="shared" si="586"/>
        <v>2.4779068701004637E-3</v>
      </c>
      <c r="AL326" s="5">
        <f t="shared" si="587"/>
        <v>5.2282687877229412E-5</v>
      </c>
      <c r="AM326" s="5">
        <f t="shared" si="588"/>
        <v>3.0840684926876447E-3</v>
      </c>
      <c r="AN326" s="5">
        <f t="shared" si="589"/>
        <v>3.5547334603968014E-3</v>
      </c>
      <c r="AO326" s="5">
        <f t="shared" si="590"/>
        <v>2.0486137069304724E-3</v>
      </c>
      <c r="AP326" s="5">
        <f t="shared" si="591"/>
        <v>7.8708538290893121E-4</v>
      </c>
      <c r="AQ326" s="5">
        <f t="shared" si="592"/>
        <v>2.2680095735952397E-4</v>
      </c>
      <c r="AR326" s="5">
        <f t="shared" si="593"/>
        <v>1.3837715726749348E-3</v>
      </c>
      <c r="AS326" s="5">
        <f t="shared" si="594"/>
        <v>1.8722306647439776E-3</v>
      </c>
      <c r="AT326" s="5">
        <f t="shared" si="595"/>
        <v>1.2665557420115841E-3</v>
      </c>
      <c r="AU326" s="5">
        <f t="shared" si="596"/>
        <v>5.7121289515961026E-4</v>
      </c>
      <c r="AV326" s="5">
        <f t="shared" si="597"/>
        <v>1.9321149522310541E-4</v>
      </c>
      <c r="AW326" s="5">
        <f t="shared" si="598"/>
        <v>2.2648183927897321E-6</v>
      </c>
      <c r="AX326" s="5">
        <f t="shared" si="599"/>
        <v>6.9545288617961683E-4</v>
      </c>
      <c r="AY326" s="5">
        <f t="shared" si="600"/>
        <v>8.0158714065323188E-4</v>
      </c>
      <c r="AZ326" s="5">
        <f t="shared" si="601"/>
        <v>4.6195936261789639E-4</v>
      </c>
      <c r="BA326" s="5">
        <f t="shared" si="602"/>
        <v>1.7748659036323288E-4</v>
      </c>
      <c r="BB326" s="5">
        <f t="shared" si="603"/>
        <v>5.1143280623617464E-5</v>
      </c>
      <c r="BC326" s="5">
        <f t="shared" si="604"/>
        <v>1.1789668831174633E-5</v>
      </c>
      <c r="BD326" s="5">
        <f t="shared" si="605"/>
        <v>2.6582521986764907E-4</v>
      </c>
      <c r="BE326" s="5">
        <f t="shared" si="606"/>
        <v>3.5965916479730663E-4</v>
      </c>
      <c r="BF326" s="5">
        <f t="shared" si="607"/>
        <v>2.4330783002286287E-4</v>
      </c>
      <c r="BG326" s="5">
        <f t="shared" si="608"/>
        <v>1.0973111201693224E-4</v>
      </c>
      <c r="BH326" s="5">
        <f t="shared" si="609"/>
        <v>3.7116305330189377E-5</v>
      </c>
      <c r="BI326" s="5">
        <f t="shared" si="610"/>
        <v>1.0043606383219873E-5</v>
      </c>
      <c r="BJ326" s="8">
        <f t="shared" si="611"/>
        <v>0.41309368849082817</v>
      </c>
      <c r="BK326" s="8">
        <f t="shared" si="612"/>
        <v>0.26883979773043687</v>
      </c>
      <c r="BL326" s="8">
        <f t="shared" si="613"/>
        <v>0.29732668102748011</v>
      </c>
      <c r="BM326" s="8">
        <f t="shared" si="614"/>
        <v>0.45691601218700928</v>
      </c>
      <c r="BN326" s="8">
        <f t="shared" si="615"/>
        <v>0.54237670696703777</v>
      </c>
    </row>
    <row r="327" spans="1:66" x14ac:dyDescent="0.25">
      <c r="A327" t="s">
        <v>80</v>
      </c>
      <c r="B327" t="s">
        <v>94</v>
      </c>
      <c r="C327" t="s">
        <v>76</v>
      </c>
      <c r="D327" s="16"/>
      <c r="E327">
        <f>VLOOKUP(A327,home!$A$2:$E$405,3,FALSE)</f>
        <v>1.2518</v>
      </c>
      <c r="F327">
        <f>VLOOKUP(B327,home!$B$2:$E$405,3,FALSE)</f>
        <v>0.83360000000000001</v>
      </c>
      <c r="G327">
        <f>VLOOKUP(C327,away!$B$2:$E$405,4,FALSE)</f>
        <v>0.9728</v>
      </c>
      <c r="H327">
        <f>VLOOKUP(A327,away!$A$2:$E$405,3,FALSE)</f>
        <v>1.0562</v>
      </c>
      <c r="I327">
        <f>VLOOKUP(C327,away!$B$2:$E$405,3,FALSE)</f>
        <v>0.70589999999999997</v>
      </c>
      <c r="J327">
        <f>VLOOKUP(B327,home!$B$2:$E$405,4,FALSE)</f>
        <v>0.98799999999999999</v>
      </c>
      <c r="K327" s="3">
        <f t="shared" si="560"/>
        <v>1.0151172669440001</v>
      </c>
      <c r="L327" s="3">
        <f t="shared" si="561"/>
        <v>0.73662472103999999</v>
      </c>
      <c r="M327" s="5">
        <f t="shared" si="562"/>
        <v>0.1734714948364301</v>
      </c>
      <c r="N327" s="5">
        <f t="shared" si="563"/>
        <v>0.17609390973104713</v>
      </c>
      <c r="O327" s="5">
        <f t="shared" si="564"/>
        <v>0.1277833914922771</v>
      </c>
      <c r="P327" s="5">
        <f t="shared" si="565"/>
        <v>0.12971512713247552</v>
      </c>
      <c r="Q327" s="5">
        <f t="shared" si="566"/>
        <v>8.937798418583201E-2</v>
      </c>
      <c r="R327" s="5">
        <f t="shared" si="567"/>
        <v>4.7064202555771859E-2</v>
      </c>
      <c r="S327" s="5">
        <f t="shared" si="568"/>
        <v>2.424896122394617E-2</v>
      </c>
      <c r="T327" s="5">
        <f t="shared" si="569"/>
        <v>6.583803266800603E-2</v>
      </c>
      <c r="U327" s="5">
        <f t="shared" si="570"/>
        <v>4.777568466931395E-2</v>
      </c>
      <c r="V327" s="5">
        <f t="shared" si="571"/>
        <v>2.0147127476416319E-3</v>
      </c>
      <c r="W327" s="5">
        <f t="shared" si="572"/>
        <v>3.024304501056195E-2</v>
      </c>
      <c r="X327" s="5">
        <f t="shared" si="573"/>
        <v>2.2277774594305359E-2</v>
      </c>
      <c r="Y327" s="5">
        <f t="shared" si="574"/>
        <v>8.2051797479610906E-3</v>
      </c>
      <c r="Z327" s="5">
        <f t="shared" si="575"/>
        <v>1.15562183595385E-2</v>
      </c>
      <c r="AA327" s="5">
        <f t="shared" si="576"/>
        <v>1.1730916797342797E-2</v>
      </c>
      <c r="AB327" s="5">
        <f t="shared" si="577"/>
        <v>5.9541280990330408E-3</v>
      </c>
      <c r="AC327" s="5">
        <f t="shared" si="578"/>
        <v>9.4157659894704567E-5</v>
      </c>
      <c r="AD327" s="5">
        <f t="shared" si="579"/>
        <v>7.6750592987965046E-3</v>
      </c>
      <c r="AE327" s="5">
        <f t="shared" si="580"/>
        <v>5.6536384149414327E-3</v>
      </c>
      <c r="AF327" s="5">
        <f t="shared" si="581"/>
        <v>2.08230491013363E-3</v>
      </c>
      <c r="AG327" s="5">
        <f t="shared" si="582"/>
        <v>5.1129242451580239E-4</v>
      </c>
      <c r="AH327" s="5">
        <f t="shared" si="583"/>
        <v>2.1281490313430937E-3</v>
      </c>
      <c r="AI327" s="5">
        <f t="shared" si="584"/>
        <v>2.1603208283465223E-3</v>
      </c>
      <c r="AJ327" s="5">
        <f t="shared" si="585"/>
        <v>1.09648948749666E-3</v>
      </c>
      <c r="AK327" s="5">
        <f t="shared" si="586"/>
        <v>3.710218039268123E-4</v>
      </c>
      <c r="AL327" s="5">
        <f t="shared" si="587"/>
        <v>2.8162950541827136E-6</v>
      </c>
      <c r="AM327" s="5">
        <f t="shared" si="588"/>
        <v>1.5582170438054889E-3</v>
      </c>
      <c r="AN327" s="5">
        <f t="shared" si="589"/>
        <v>1.1478211952129916E-3</v>
      </c>
      <c r="AO327" s="5">
        <f t="shared" si="590"/>
        <v>4.2275673386378462E-4</v>
      </c>
      <c r="AP327" s="5">
        <f t="shared" si="591"/>
        <v>1.0380435371673061E-4</v>
      </c>
      <c r="AQ327" s="5">
        <f t="shared" si="592"/>
        <v>1.9116213274831045E-5</v>
      </c>
      <c r="AR327" s="5">
        <f t="shared" si="593"/>
        <v>3.135294373089306E-4</v>
      </c>
      <c r="AS327" s="5">
        <f t="shared" si="594"/>
        <v>3.1826914550753184E-4</v>
      </c>
      <c r="AT327" s="5">
        <f t="shared" si="595"/>
        <v>1.6154025257010399E-4</v>
      </c>
      <c r="AU327" s="5">
        <f t="shared" si="596"/>
        <v>5.466076656346915E-5</v>
      </c>
      <c r="AV327" s="5">
        <f t="shared" si="597"/>
        <v>1.3871771990743194E-5</v>
      </c>
      <c r="AW327" s="5">
        <f t="shared" si="598"/>
        <v>5.849761454089435E-8</v>
      </c>
      <c r="AX327" s="5">
        <f t="shared" si="599"/>
        <v>2.6362883780223104E-4</v>
      </c>
      <c r="AY327" s="5">
        <f t="shared" si="600"/>
        <v>1.9419551910416786E-4</v>
      </c>
      <c r="AZ327" s="5">
        <f t="shared" si="601"/>
        <v>7.1524610043662804E-5</v>
      </c>
      <c r="BA327" s="5">
        <f t="shared" si="602"/>
        <v>1.7562265306969298E-5</v>
      </c>
      <c r="BB327" s="5">
        <f t="shared" si="603"/>
        <v>3.2341996956441827E-6</v>
      </c>
      <c r="BC327" s="5">
        <f t="shared" si="604"/>
        <v>4.7647828971830991E-7</v>
      </c>
      <c r="BD327" s="5">
        <f t="shared" si="605"/>
        <v>3.8492255715919837E-5</v>
      </c>
      <c r="BE327" s="5">
        <f t="shared" si="606"/>
        <v>3.9074153420854104E-5</v>
      </c>
      <c r="BF327" s="5">
        <f t="shared" si="607"/>
        <v>1.9832423914363985E-5</v>
      </c>
      <c r="BG327" s="5">
        <f t="shared" si="608"/>
        <v>6.7107453202746657E-6</v>
      </c>
      <c r="BH327" s="5">
        <f t="shared" si="609"/>
        <v>1.7030483621686139E-6</v>
      </c>
      <c r="BI327" s="5">
        <f t="shared" si="610"/>
        <v>3.4575875977561197E-7</v>
      </c>
      <c r="BJ327" s="8">
        <f t="shared" si="611"/>
        <v>0.41176055843621717</v>
      </c>
      <c r="BK327" s="8">
        <f t="shared" si="612"/>
        <v>0.32974146541454641</v>
      </c>
      <c r="BL327" s="8">
        <f t="shared" si="613"/>
        <v>0.24703233452428594</v>
      </c>
      <c r="BM327" s="8">
        <f t="shared" si="614"/>
        <v>0.25639032977926468</v>
      </c>
      <c r="BN327" s="8">
        <f t="shared" si="615"/>
        <v>0.7435061099338337</v>
      </c>
    </row>
    <row r="328" spans="1:66" x14ac:dyDescent="0.25">
      <c r="A328" t="s">
        <v>80</v>
      </c>
      <c r="B328" t="s">
        <v>114</v>
      </c>
      <c r="C328" t="s">
        <v>89</v>
      </c>
      <c r="D328" s="16"/>
      <c r="E328">
        <f>VLOOKUP(A328,home!$A$2:$E$405,3,FALSE)</f>
        <v>1.2518</v>
      </c>
      <c r="F328">
        <f>VLOOKUP(B328,home!$B$2:$E$405,3,FALSE)</f>
        <v>1.6775</v>
      </c>
      <c r="G328">
        <f>VLOOKUP(C328,away!$B$2:$E$405,4,FALSE)</f>
        <v>0.79879999999999995</v>
      </c>
      <c r="H328">
        <f>VLOOKUP(A328,away!$A$2:$E$405,3,FALSE)</f>
        <v>1.0562</v>
      </c>
      <c r="I328">
        <f>VLOOKUP(C328,away!$B$2:$E$405,3,FALSE)</f>
        <v>1.1938</v>
      </c>
      <c r="J328">
        <f>VLOOKUP(B328,home!$B$2:$E$405,4,FALSE)</f>
        <v>0.751</v>
      </c>
      <c r="K328" s="3">
        <f t="shared" si="560"/>
        <v>1.6773957265999999</v>
      </c>
      <c r="L328" s="3">
        <f t="shared" si="561"/>
        <v>0.94692956155999997</v>
      </c>
      <c r="M328" s="5">
        <f t="shared" si="562"/>
        <v>7.2488649488313225E-2</v>
      </c>
      <c r="N328" s="5">
        <f t="shared" si="563"/>
        <v>0.12159215087870184</v>
      </c>
      <c r="O328" s="5">
        <f t="shared" si="564"/>
        <v>6.8641645078044961E-2</v>
      </c>
      <c r="P328" s="5">
        <f t="shared" si="565"/>
        <v>0.11513920212070651</v>
      </c>
      <c r="Q328" s="5">
        <f t="shared" si="566"/>
        <v>0.10197907713601849</v>
      </c>
      <c r="R328" s="5">
        <f t="shared" si="567"/>
        <v>3.2499401439255116E-2</v>
      </c>
      <c r="S328" s="5">
        <f t="shared" si="568"/>
        <v>4.5721074811616684E-2</v>
      </c>
      <c r="T328" s="5">
        <f t="shared" si="569"/>
        <v>9.6567002800703405E-2</v>
      </c>
      <c r="U328" s="5">
        <f t="shared" si="570"/>
        <v>5.4514357091264412E-2</v>
      </c>
      <c r="V328" s="5">
        <f t="shared" si="571"/>
        <v>8.0691377371499857E-3</v>
      </c>
      <c r="W328" s="5">
        <f t="shared" si="572"/>
        <v>5.7019756063523046E-2</v>
      </c>
      <c r="X328" s="5">
        <f t="shared" si="573"/>
        <v>5.3993692609490031E-2</v>
      </c>
      <c r="Y328" s="5">
        <f t="shared" si="574"/>
        <v>2.5564111834854901E-2</v>
      </c>
      <c r="Z328" s="5">
        <f t="shared" si="575"/>
        <v>1.0258214651945426E-2</v>
      </c>
      <c r="AA328" s="5">
        <f t="shared" si="576"/>
        <v>1.7207085419718764E-2</v>
      </c>
      <c r="AB328" s="5">
        <f t="shared" si="577"/>
        <v>1.4431545775138714E-2</v>
      </c>
      <c r="AC328" s="5">
        <f t="shared" si="578"/>
        <v>8.0105134339628591E-4</v>
      </c>
      <c r="AD328" s="5">
        <f t="shared" si="579"/>
        <v>2.3911173788182003E-2</v>
      </c>
      <c r="AE328" s="5">
        <f t="shared" si="580"/>
        <v>2.264219731162815E-2</v>
      </c>
      <c r="AF328" s="5">
        <f t="shared" si="581"/>
        <v>1.0720282986527526E-2</v>
      </c>
      <c r="AG328" s="5">
        <f t="shared" si="582"/>
        <v>3.3837842894105458E-3</v>
      </c>
      <c r="AH328" s="5">
        <f t="shared" si="583"/>
        <v>2.4284516756887626E-3</v>
      </c>
      <c r="AI328" s="5">
        <f t="shared" si="584"/>
        <v>4.0734744630549387E-3</v>
      </c>
      <c r="AJ328" s="5">
        <f t="shared" si="585"/>
        <v>3.4164143283712928E-3</v>
      </c>
      <c r="AK328" s="5">
        <f t="shared" si="586"/>
        <v>1.9102262649016715E-3</v>
      </c>
      <c r="AL328" s="5">
        <f t="shared" si="587"/>
        <v>5.0894816326375852E-5</v>
      </c>
      <c r="AM328" s="5">
        <f t="shared" si="588"/>
        <v>8.0217001460572875E-3</v>
      </c>
      <c r="AN328" s="5">
        <f t="shared" si="589"/>
        <v>7.5959850022718142E-3</v>
      </c>
      <c r="AO328" s="5">
        <f t="shared" si="590"/>
        <v>3.5964313739087921E-3</v>
      </c>
      <c r="AP328" s="5">
        <f t="shared" si="591"/>
        <v>1.1351890613586937E-3</v>
      </c>
      <c r="AQ328" s="5">
        <f t="shared" si="592"/>
        <v>2.6873602004002389E-4</v>
      </c>
      <c r="AR328" s="5">
        <f t="shared" si="593"/>
        <v>4.5991453610592155E-4</v>
      </c>
      <c r="AS328" s="5">
        <f t="shared" si="594"/>
        <v>7.7145867746529408E-4</v>
      </c>
      <c r="AT328" s="5">
        <f t="shared" si="595"/>
        <v>6.4702074441438625E-4</v>
      </c>
      <c r="AU328" s="5">
        <f t="shared" si="596"/>
        <v>3.6176994390074734E-4</v>
      </c>
      <c r="AV328" s="5">
        <f t="shared" si="597"/>
        <v>1.5170783947785887E-4</v>
      </c>
      <c r="AW328" s="5">
        <f t="shared" si="598"/>
        <v>2.2455579004681029E-6</v>
      </c>
      <c r="AX328" s="5">
        <f t="shared" si="599"/>
        <v>2.2425942575105121E-3</v>
      </c>
      <c r="AY328" s="5">
        <f t="shared" si="600"/>
        <v>2.123578797021403E-3</v>
      </c>
      <c r="AZ328" s="5">
        <f t="shared" si="601"/>
        <v>1.0054397696007947E-3</v>
      </c>
      <c r="BA328" s="5">
        <f t="shared" si="602"/>
        <v>3.1736021340102264E-4</v>
      </c>
      <c r="BB328" s="5">
        <f t="shared" si="603"/>
        <v>7.5129441933104591E-5</v>
      </c>
      <c r="BC328" s="5">
        <f t="shared" si="604"/>
        <v>1.4228457901992446E-5</v>
      </c>
      <c r="BD328" s="5">
        <f t="shared" si="605"/>
        <v>7.2584445004975152E-5</v>
      </c>
      <c r="BE328" s="5">
        <f t="shared" si="606"/>
        <v>1.21752837868978E-4</v>
      </c>
      <c r="BF328" s="5">
        <f t="shared" si="607"/>
        <v>1.0211384497142321E-4</v>
      </c>
      <c r="BG328" s="5">
        <f t="shared" si="608"/>
        <v>5.7095109060586714E-5</v>
      </c>
      <c r="BH328" s="5">
        <f t="shared" si="609"/>
        <v>2.3942772986997279E-5</v>
      </c>
      <c r="BI328" s="5">
        <f t="shared" si="610"/>
        <v>8.0323010182686325E-6</v>
      </c>
      <c r="BJ328" s="8">
        <f t="shared" si="611"/>
        <v>0.54376960224004534</v>
      </c>
      <c r="BK328" s="8">
        <f t="shared" si="612"/>
        <v>0.24439358911453046</v>
      </c>
      <c r="BL328" s="8">
        <f t="shared" si="613"/>
        <v>0.20189999458771402</v>
      </c>
      <c r="BM328" s="8">
        <f t="shared" si="614"/>
        <v>0.48585994121407439</v>
      </c>
      <c r="BN328" s="8">
        <f t="shared" si="615"/>
        <v>0.51234012614104019</v>
      </c>
    </row>
    <row r="329" spans="1:66" x14ac:dyDescent="0.25">
      <c r="A329" t="s">
        <v>80</v>
      </c>
      <c r="B329" t="s">
        <v>98</v>
      </c>
      <c r="C329" t="s">
        <v>84</v>
      </c>
      <c r="D329" s="16"/>
      <c r="E329">
        <f>VLOOKUP(A329,home!$A$2:$E$405,3,FALSE)</f>
        <v>1.2518</v>
      </c>
      <c r="F329">
        <f>VLOOKUP(B329,home!$B$2:$E$405,3,FALSE)</f>
        <v>0.93779999999999997</v>
      </c>
      <c r="G329">
        <f>VLOOKUP(C329,away!$B$2:$E$405,4,FALSE)</f>
        <v>0.83360000000000001</v>
      </c>
      <c r="H329">
        <f>VLOOKUP(A329,away!$A$2:$E$405,3,FALSE)</f>
        <v>1.0562</v>
      </c>
      <c r="I329">
        <f>VLOOKUP(C329,away!$B$2:$E$405,3,FALSE)</f>
        <v>0.86450000000000005</v>
      </c>
      <c r="J329">
        <f>VLOOKUP(B329,home!$B$2:$E$405,4,FALSE)</f>
        <v>0.65859999999999996</v>
      </c>
      <c r="K329" s="3">
        <f t="shared" si="560"/>
        <v>0.97859475014399988</v>
      </c>
      <c r="L329" s="3">
        <f t="shared" si="561"/>
        <v>0.60135771514000003</v>
      </c>
      <c r="M329" s="5">
        <f t="shared" si="562"/>
        <v>0.20598488940538884</v>
      </c>
      <c r="N329" s="5">
        <f t="shared" si="563"/>
        <v>0.20157573138110593</v>
      </c>
      <c r="O329" s="5">
        <f t="shared" si="564"/>
        <v>0.12387060244619021</v>
      </c>
      <c r="P329" s="5">
        <f t="shared" si="565"/>
        <v>0.12121912125101625</v>
      </c>
      <c r="Q329" s="5">
        <f t="shared" si="566"/>
        <v>9.8630476242993703E-2</v>
      </c>
      <c r="R329" s="5">
        <f t="shared" si="567"/>
        <v>3.7245271230028125E-2</v>
      </c>
      <c r="S329" s="5">
        <f t="shared" si="568"/>
        <v>1.7833923885491775E-2</v>
      </c>
      <c r="T329" s="5">
        <f t="shared" si="569"/>
        <v>5.9312197836656734E-2</v>
      </c>
      <c r="U329" s="5">
        <f t="shared" si="570"/>
        <v>3.644802689339488E-2</v>
      </c>
      <c r="V329" s="5">
        <f t="shared" si="571"/>
        <v>1.166111740902328E-3</v>
      </c>
      <c r="W329" s="5">
        <f t="shared" si="572"/>
        <v>3.2173088751865378E-2</v>
      </c>
      <c r="X329" s="5">
        <f t="shared" si="573"/>
        <v>1.93475351408182E-2</v>
      </c>
      <c r="Y329" s="5">
        <f t="shared" si="574"/>
        <v>5.8173947629366462E-3</v>
      </c>
      <c r="Z329" s="5">
        <f t="shared" si="575"/>
        <v>7.4659104022197654E-3</v>
      </c>
      <c r="AA329" s="5">
        <f t="shared" si="576"/>
        <v>7.3061007246577412E-3</v>
      </c>
      <c r="AB329" s="5">
        <f t="shared" si="577"/>
        <v>3.5748559065866695E-3</v>
      </c>
      <c r="AC329" s="5">
        <f t="shared" si="578"/>
        <v>4.2889990899550579E-5</v>
      </c>
      <c r="AD329" s="5">
        <f t="shared" si="579"/>
        <v>7.8711039371231074E-3</v>
      </c>
      <c r="AE329" s="5">
        <f t="shared" si="580"/>
        <v>4.7333490792578099E-3</v>
      </c>
      <c r="AF329" s="5">
        <f t="shared" si="581"/>
        <v>1.42321799363125E-3</v>
      </c>
      <c r="AG329" s="5">
        <f t="shared" si="582"/>
        <v>2.8528770693207457E-4</v>
      </c>
      <c r="AH329" s="5">
        <f t="shared" si="583"/>
        <v>1.1224207052297091E-3</v>
      </c>
      <c r="AI329" s="5">
        <f t="shared" si="584"/>
        <v>1.0983950095907193E-3</v>
      </c>
      <c r="AJ329" s="5">
        <f t="shared" si="585"/>
        <v>5.3744179498492321E-4</v>
      </c>
      <c r="AK329" s="5">
        <f t="shared" si="586"/>
        <v>1.7531257302673794E-4</v>
      </c>
      <c r="AL329" s="5">
        <f t="shared" si="587"/>
        <v>1.0096055147182256E-6</v>
      </c>
      <c r="AM329" s="5">
        <f t="shared" si="588"/>
        <v>1.5405241981412887E-3</v>
      </c>
      <c r="AN329" s="5">
        <f t="shared" si="589"/>
        <v>9.2640611191212589E-4</v>
      </c>
      <c r="AO329" s="5">
        <f t="shared" si="590"/>
        <v>2.7855073137560366E-4</v>
      </c>
      <c r="AP329" s="5">
        <f t="shared" si="591"/>
        <v>5.5836210456869649E-5</v>
      </c>
      <c r="AQ329" s="5">
        <f t="shared" si="592"/>
        <v>8.3943839856048276E-6</v>
      </c>
      <c r="AR329" s="5">
        <f t="shared" si="593"/>
        <v>1.3499527014455313E-4</v>
      </c>
      <c r="AS329" s="5">
        <f t="shared" si="594"/>
        <v>1.3210566265773073E-4</v>
      </c>
      <c r="AT329" s="5">
        <f t="shared" si="595"/>
        <v>6.4638953970574777E-5</v>
      </c>
      <c r="AU329" s="5">
        <f t="shared" si="596"/>
        <v>2.1085113670134712E-5</v>
      </c>
      <c r="AV329" s="5">
        <f t="shared" si="597"/>
        <v>5.1584453859458277E-6</v>
      </c>
      <c r="AW329" s="5">
        <f t="shared" si="598"/>
        <v>1.6503839143196424E-8</v>
      </c>
      <c r="AX329" s="5">
        <f t="shared" si="599"/>
        <v>2.5125814879514328E-4</v>
      </c>
      <c r="AY329" s="5">
        <f t="shared" si="600"/>
        <v>1.5109602626975349E-4</v>
      </c>
      <c r="AZ329" s="5">
        <f t="shared" si="601"/>
        <v>4.5431380562156189E-5</v>
      </c>
      <c r="BA329" s="5">
        <f t="shared" si="602"/>
        <v>9.1068370701713537E-6</v>
      </c>
      <c r="BB329" s="5">
        <f t="shared" si="603"/>
        <v>1.3691166831676244E-6</v>
      </c>
      <c r="BC329" s="5">
        <f t="shared" si="604"/>
        <v>1.6466577606994764E-7</v>
      </c>
      <c r="BD329" s="5">
        <f t="shared" si="605"/>
        <v>1.3530074534805913E-5</v>
      </c>
      <c r="BE329" s="5">
        <f t="shared" si="606"/>
        <v>1.3240459908818088E-5</v>
      </c>
      <c r="BF329" s="5">
        <f t="shared" si="607"/>
        <v>6.4785222781307417E-6</v>
      </c>
      <c r="BG329" s="5">
        <f t="shared" si="608"/>
        <v>2.1132826300232303E-6</v>
      </c>
      <c r="BH329" s="5">
        <f t="shared" si="609"/>
        <v>5.1701182182780941E-7</v>
      </c>
      <c r="BI329" s="5">
        <f t="shared" si="610"/>
        <v>1.0118901092061589E-7</v>
      </c>
      <c r="BJ329" s="8">
        <f t="shared" si="611"/>
        <v>0.43443752064434882</v>
      </c>
      <c r="BK329" s="8">
        <f t="shared" si="612"/>
        <v>0.34639904190548321</v>
      </c>
      <c r="BL329" s="8">
        <f t="shared" si="613"/>
        <v>0.21177239126970321</v>
      </c>
      <c r="BM329" s="8">
        <f t="shared" si="614"/>
        <v>0.21139769274260134</v>
      </c>
      <c r="BN329" s="8">
        <f t="shared" si="615"/>
        <v>0.78852609195672307</v>
      </c>
    </row>
    <row r="330" spans="1:66" x14ac:dyDescent="0.25">
      <c r="A330" t="s">
        <v>80</v>
      </c>
      <c r="B330" t="s">
        <v>412</v>
      </c>
      <c r="C330" t="s">
        <v>87</v>
      </c>
      <c r="D330" s="16"/>
      <c r="E330">
        <f>VLOOKUP(A330,home!$A$2:$E$405,3,FALSE)</f>
        <v>1.2518</v>
      </c>
      <c r="F330">
        <f>VLOOKUP(B330,home!$B$2:$E$405,3,FALSE)</f>
        <v>1.2850999999999999</v>
      </c>
      <c r="G330">
        <f>VLOOKUP(C330,away!$B$2:$E$405,4,FALSE)</f>
        <v>1.3198000000000001</v>
      </c>
      <c r="H330">
        <f>VLOOKUP(A330,away!$A$2:$E$405,3,FALSE)</f>
        <v>1.0562</v>
      </c>
      <c r="I330">
        <f>VLOOKUP(C330,away!$B$2:$E$405,3,FALSE)</f>
        <v>1.1526000000000001</v>
      </c>
      <c r="J330">
        <f>VLOOKUP(B330,home!$B$2:$E$405,4,FALSE)</f>
        <v>1.1113999999999999</v>
      </c>
      <c r="K330" s="3">
        <f t="shared" si="560"/>
        <v>2.1231466599640001</v>
      </c>
      <c r="L330" s="3">
        <f t="shared" si="561"/>
        <v>1.3529918197680002</v>
      </c>
      <c r="M330" s="5">
        <f t="shared" si="562"/>
        <v>3.0926604460666401E-2</v>
      </c>
      <c r="N330" s="5">
        <f t="shared" si="563"/>
        <v>6.5661716964691613E-2</v>
      </c>
      <c r="O330" s="5">
        <f t="shared" si="564"/>
        <v>4.1843442848482189E-2</v>
      </c>
      <c r="P330" s="5">
        <f t="shared" si="565"/>
        <v>8.8839765925149472E-2</v>
      </c>
      <c r="Q330" s="5">
        <f t="shared" si="566"/>
        <v>6.970472753054327E-2</v>
      </c>
      <c r="R330" s="5">
        <f t="shared" si="567"/>
        <v>2.8306917942463119E-2</v>
      </c>
      <c r="S330" s="5">
        <f t="shared" si="568"/>
        <v>6.3800279300572194E-2</v>
      </c>
      <c r="T330" s="5">
        <f t="shared" si="569"/>
        <v>9.4309926147982365E-2</v>
      </c>
      <c r="U330" s="5">
        <f t="shared" si="570"/>
        <v>6.0099738283415589E-2</v>
      </c>
      <c r="V330" s="5">
        <f t="shared" si="571"/>
        <v>2.0363631816062266E-2</v>
      </c>
      <c r="W330" s="5">
        <f t="shared" si="572"/>
        <v>4.9331119813391208E-2</v>
      </c>
      <c r="X330" s="5">
        <f t="shared" si="573"/>
        <v>6.6744601567513426E-2</v>
      </c>
      <c r="Y330" s="5">
        <f t="shared" si="574"/>
        <v>4.5152449967260061E-2</v>
      </c>
      <c r="Z330" s="5">
        <f t="shared" si="575"/>
        <v>1.2766342806332215E-2</v>
      </c>
      <c r="AA330" s="5">
        <f t="shared" si="576"/>
        <v>2.710481808921968E-2</v>
      </c>
      <c r="AB330" s="5">
        <f t="shared" si="577"/>
        <v>2.8773751997529292E-2</v>
      </c>
      <c r="AC330" s="5">
        <f t="shared" si="578"/>
        <v>3.656035627484136E-3</v>
      </c>
      <c r="AD330" s="5">
        <f t="shared" si="579"/>
        <v>2.6184300566021369E-2</v>
      </c>
      <c r="AE330" s="5">
        <f t="shared" si="580"/>
        <v>3.542714447217353E-2</v>
      </c>
      <c r="AF330" s="5">
        <f t="shared" si="581"/>
        <v>2.3966318334294964E-2</v>
      </c>
      <c r="AG330" s="5">
        <f t="shared" si="582"/>
        <v>1.0808744218752313E-2</v>
      </c>
      <c r="AH330" s="5">
        <f t="shared" si="583"/>
        <v>4.3181893463303854E-3</v>
      </c>
      <c r="AI330" s="5">
        <f t="shared" si="584"/>
        <v>9.1681492877534864E-3</v>
      </c>
      <c r="AJ330" s="5">
        <f t="shared" si="585"/>
        <v>9.7326627691725707E-3</v>
      </c>
      <c r="AK330" s="5">
        <f t="shared" si="586"/>
        <v>6.8879568169749076E-3</v>
      </c>
      <c r="AL330" s="5">
        <f t="shared" si="587"/>
        <v>4.2009312696813091E-4</v>
      </c>
      <c r="AM330" s="5">
        <f t="shared" si="588"/>
        <v>1.1118622058048356E-2</v>
      </c>
      <c r="AN330" s="5">
        <f t="shared" si="589"/>
        <v>1.5043404691631474E-2</v>
      </c>
      <c r="AO330" s="5">
        <f t="shared" si="590"/>
        <v>1.0176801744618472E-2</v>
      </c>
      <c r="AP330" s="5">
        <f t="shared" si="591"/>
        <v>4.5897098372898364E-3</v>
      </c>
      <c r="AQ330" s="5">
        <f t="shared" si="592"/>
        <v>1.5524599662404669E-3</v>
      </c>
      <c r="AR330" s="5">
        <f t="shared" si="593"/>
        <v>1.1684949723588663E-3</v>
      </c>
      <c r="AS330" s="5">
        <f t="shared" si="594"/>
        <v>2.4808861977484533E-3</v>
      </c>
      <c r="AT330" s="5">
        <f t="shared" si="595"/>
        <v>2.6336426222502087E-3</v>
      </c>
      <c r="AU330" s="5">
        <f t="shared" si="596"/>
        <v>1.8638698456564539E-3</v>
      </c>
      <c r="AV330" s="5">
        <f t="shared" si="597"/>
        <v>9.8931725935327928E-4</v>
      </c>
      <c r="AW330" s="5">
        <f t="shared" si="598"/>
        <v>3.3521098417670226E-5</v>
      </c>
      <c r="AX330" s="5">
        <f t="shared" si="599"/>
        <v>3.9344108809912376E-3</v>
      </c>
      <c r="AY330" s="5">
        <f t="shared" si="600"/>
        <v>5.3232257375873549E-3</v>
      </c>
      <c r="AZ330" s="5">
        <f t="shared" si="601"/>
        <v>3.601140438867086E-3</v>
      </c>
      <c r="BA330" s="5">
        <f t="shared" si="602"/>
        <v>1.6241045185409718E-3</v>
      </c>
      <c r="BB330" s="5">
        <f t="shared" si="603"/>
        <v>5.4935003200854522E-4</v>
      </c>
      <c r="BC330" s="5">
        <f t="shared" si="604"/>
        <v>1.4865321989936995E-4</v>
      </c>
      <c r="BD330" s="5">
        <f t="shared" si="605"/>
        <v>2.6349402317359707E-4</v>
      </c>
      <c r="BE330" s="5">
        <f t="shared" si="606"/>
        <v>5.5943645522149935E-4</v>
      </c>
      <c r="BF330" s="5">
        <f t="shared" si="607"/>
        <v>5.9388282068281327E-4</v>
      </c>
      <c r="BG330" s="5">
        <f t="shared" si="608"/>
        <v>4.203001090475714E-4</v>
      </c>
      <c r="BH330" s="5">
        <f t="shared" si="609"/>
        <v>2.2308969317671413E-4</v>
      </c>
      <c r="BI330" s="5">
        <f t="shared" si="610"/>
        <v>9.4730427388106889E-5</v>
      </c>
      <c r="BJ330" s="8">
        <f t="shared" si="611"/>
        <v>0.5449529327083471</v>
      </c>
      <c r="BK330" s="8">
        <f t="shared" si="612"/>
        <v>0.21332963599448998</v>
      </c>
      <c r="BL330" s="8">
        <f t="shared" si="613"/>
        <v>0.22752677180739878</v>
      </c>
      <c r="BM330" s="8">
        <f t="shared" si="614"/>
        <v>0.66800280300540227</v>
      </c>
      <c r="BN330" s="8">
        <f t="shared" si="615"/>
        <v>0.32528317567199605</v>
      </c>
    </row>
    <row r="331" spans="1:66" x14ac:dyDescent="0.25">
      <c r="A331" t="s">
        <v>99</v>
      </c>
      <c r="B331" t="s">
        <v>102</v>
      </c>
      <c r="C331" t="s">
        <v>121</v>
      </c>
      <c r="D331" s="16"/>
      <c r="E331">
        <f>VLOOKUP(A331,home!$A$2:$E$405,3,FALSE)</f>
        <v>1.3478000000000001</v>
      </c>
      <c r="F331">
        <f>VLOOKUP(B331,home!$B$2:$E$405,3,FALSE)</f>
        <v>1.0323</v>
      </c>
      <c r="G331">
        <f>VLOOKUP(C331,away!$B$2:$E$405,4,FALSE)</f>
        <v>1.1291</v>
      </c>
      <c r="H331">
        <f>VLOOKUP(A331,away!$A$2:$E$405,3,FALSE)</f>
        <v>1.2736000000000001</v>
      </c>
      <c r="I331">
        <f>VLOOKUP(C331,away!$B$2:$E$405,3,FALSE)</f>
        <v>0.99</v>
      </c>
      <c r="J331">
        <f>VLOOKUP(B331,home!$B$2:$E$405,4,FALSE)</f>
        <v>1.3313999999999999</v>
      </c>
      <c r="K331" s="3">
        <f t="shared" si="560"/>
        <v>1.5709551516540001</v>
      </c>
      <c r="L331" s="3">
        <f t="shared" si="561"/>
        <v>1.6787143295999998</v>
      </c>
      <c r="M331" s="5">
        <f t="shared" si="562"/>
        <v>3.8787025552403494E-2</v>
      </c>
      <c r="N331" s="5">
        <f t="shared" si="563"/>
        <v>6.0932677608883608E-2</v>
      </c>
      <c r="O331" s="5">
        <f t="shared" si="564"/>
        <v>6.5112335597381082E-2</v>
      </c>
      <c r="P331" s="5">
        <f t="shared" si="565"/>
        <v>0.10228855904292997</v>
      </c>
      <c r="Q331" s="5">
        <f t="shared" si="566"/>
        <v>4.7861251896874034E-2</v>
      </c>
      <c r="R331" s="5">
        <f t="shared" si="567"/>
        <v>5.465250540052391E-2</v>
      </c>
      <c r="S331" s="5">
        <f t="shared" si="568"/>
        <v>6.7438461457575094E-2</v>
      </c>
      <c r="T331" s="5">
        <f t="shared" si="569"/>
        <v>8.0345369391877614E-2</v>
      </c>
      <c r="U331" s="5">
        <f t="shared" si="570"/>
        <v>8.5856634909751109E-2</v>
      </c>
      <c r="V331" s="5">
        <f t="shared" si="571"/>
        <v>1.9760854874432413E-2</v>
      </c>
      <c r="W331" s="5">
        <f t="shared" si="572"/>
        <v>2.5062626744001344E-2</v>
      </c>
      <c r="X331" s="5">
        <f t="shared" si="573"/>
        <v>4.2072990652571245E-2</v>
      </c>
      <c r="Y331" s="5">
        <f t="shared" si="574"/>
        <v>3.5314266148799102E-2</v>
      </c>
      <c r="Z331" s="5">
        <f t="shared" si="575"/>
        <v>3.0581981321466944E-2</v>
      </c>
      <c r="AA331" s="5">
        <f t="shared" si="576"/>
        <v>4.804292110474491E-2</v>
      </c>
      <c r="AB331" s="5">
        <f t="shared" si="577"/>
        <v>3.7736637205002858E-2</v>
      </c>
      <c r="AC331" s="5">
        <f t="shared" si="578"/>
        <v>3.2570642853098613E-3</v>
      </c>
      <c r="AD331" s="5">
        <f t="shared" si="579"/>
        <v>9.8430656493675595E-3</v>
      </c>
      <c r="AE331" s="5">
        <f t="shared" si="580"/>
        <v>1.652369535278685E-2</v>
      </c>
      <c r="AF331" s="5">
        <f t="shared" si="581"/>
        <v>1.3869282083334107E-2</v>
      </c>
      <c r="AG331" s="5">
        <f t="shared" si="582"/>
        <v>7.7608541915191662E-3</v>
      </c>
      <c r="AH331" s="5">
        <f t="shared" si="583"/>
        <v>1.2834602567976524E-2</v>
      </c>
      <c r="AI331" s="5">
        <f t="shared" si="584"/>
        <v>2.016258502359438E-2</v>
      </c>
      <c r="AJ331" s="5">
        <f t="shared" si="585"/>
        <v>1.5837258406738695E-2</v>
      </c>
      <c r="AK331" s="5">
        <f t="shared" si="586"/>
        <v>8.2932075607139236E-3</v>
      </c>
      <c r="AL331" s="5">
        <f t="shared" si="587"/>
        <v>3.4357923322005394E-4</v>
      </c>
      <c r="AM331" s="5">
        <f t="shared" si="588"/>
        <v>3.0926029379884966E-3</v>
      </c>
      <c r="AN331" s="5">
        <f t="shared" si="589"/>
        <v>5.1915968677643488E-3</v>
      </c>
      <c r="AO331" s="5">
        <f t="shared" si="590"/>
        <v>4.3576040277112449E-3</v>
      </c>
      <c r="AP331" s="5">
        <f t="shared" si="591"/>
        <v>2.4383907746805132E-3</v>
      </c>
      <c r="AQ331" s="5">
        <f t="shared" si="592"/>
        <v>1.0233403836551554E-3</v>
      </c>
      <c r="AR331" s="5">
        <f t="shared" si="593"/>
        <v>4.3091262491166266E-3</v>
      </c>
      <c r="AS331" s="5">
        <f t="shared" si="594"/>
        <v>6.7694440801772436E-3</v>
      </c>
      <c r="AT331" s="5">
        <f t="shared" si="595"/>
        <v>5.3172465257940588E-3</v>
      </c>
      <c r="AU331" s="5">
        <f t="shared" si="596"/>
        <v>2.7843852741035032E-3</v>
      </c>
      <c r="AV331" s="5">
        <f t="shared" si="597"/>
        <v>1.0935360976356086E-3</v>
      </c>
      <c r="AW331" s="5">
        <f t="shared" si="598"/>
        <v>2.5168943725834506E-5</v>
      </c>
      <c r="AX331" s="5">
        <f t="shared" si="599"/>
        <v>8.0972341957555446E-4</v>
      </c>
      <c r="AY331" s="5">
        <f t="shared" si="600"/>
        <v>1.3592943074541963E-3</v>
      </c>
      <c r="AZ331" s="5">
        <f t="shared" si="601"/>
        <v>1.1409334160335338E-3</v>
      </c>
      <c r="BA331" s="5">
        <f t="shared" si="602"/>
        <v>6.3843375820499032E-4</v>
      </c>
      <c r="BB331" s="5">
        <f t="shared" si="603"/>
        <v>2.6793697459977461E-4</v>
      </c>
      <c r="BC331" s="5">
        <f t="shared" si="604"/>
        <v>8.9957927738062513E-5</v>
      </c>
      <c r="BD331" s="5">
        <f t="shared" si="605"/>
        <v>1.2056319970745982E-3</v>
      </c>
      <c r="BE331" s="5">
        <f t="shared" si="606"/>
        <v>1.8939937968032406E-3</v>
      </c>
      <c r="BF331" s="5">
        <f t="shared" si="607"/>
        <v>1.4876896561443855E-3</v>
      </c>
      <c r="BG331" s="5">
        <f t="shared" si="608"/>
        <v>7.7903124312746338E-4</v>
      </c>
      <c r="BH331" s="5">
        <f t="shared" si="609"/>
        <v>3.0595578617262717E-4</v>
      </c>
      <c r="BI331" s="5">
        <f t="shared" si="610"/>
        <v>9.6128563693247595E-5</v>
      </c>
      <c r="BJ331" s="8">
        <f t="shared" si="611"/>
        <v>0.35999589451542052</v>
      </c>
      <c r="BK331" s="8">
        <f t="shared" si="612"/>
        <v>0.23323483875332507</v>
      </c>
      <c r="BL331" s="8">
        <f t="shared" si="613"/>
        <v>0.37457085704627002</v>
      </c>
      <c r="BM331" s="8">
        <f t="shared" si="614"/>
        <v>0.62741509117375804</v>
      </c>
      <c r="BN331" s="8">
        <f t="shared" si="615"/>
        <v>0.36963435509899606</v>
      </c>
    </row>
    <row r="332" spans="1:66" x14ac:dyDescent="0.25">
      <c r="A332" t="s">
        <v>99</v>
      </c>
      <c r="B332" t="s">
        <v>100</v>
      </c>
      <c r="C332" t="s">
        <v>103</v>
      </c>
      <c r="D332" s="16"/>
      <c r="E332">
        <f>VLOOKUP(A332,home!$A$2:$E$405,3,FALSE)</f>
        <v>1.3478000000000001</v>
      </c>
      <c r="F332">
        <f>VLOOKUP(B332,home!$B$2:$E$405,3,FALSE)</f>
        <v>1</v>
      </c>
      <c r="G332">
        <f>VLOOKUP(C332,away!$B$2:$E$405,4,FALSE)</f>
        <v>0.96779999999999999</v>
      </c>
      <c r="H332">
        <f>VLOOKUP(A332,away!$A$2:$E$405,3,FALSE)</f>
        <v>1.2736000000000001</v>
      </c>
      <c r="I332">
        <f>VLOOKUP(C332,away!$B$2:$E$405,3,FALSE)</f>
        <v>1.0924</v>
      </c>
      <c r="J332">
        <f>VLOOKUP(B332,home!$B$2:$E$405,4,FALSE)</f>
        <v>0.88759999999999994</v>
      </c>
      <c r="K332" s="3">
        <f t="shared" si="560"/>
        <v>1.30440084</v>
      </c>
      <c r="L332" s="3">
        <f t="shared" si="561"/>
        <v>1.2349006960640001</v>
      </c>
      <c r="M332" s="5">
        <f t="shared" si="562"/>
        <v>7.8921504368730883E-2</v>
      </c>
      <c r="N332" s="5">
        <f t="shared" si="563"/>
        <v>0.10294527659263623</v>
      </c>
      <c r="O332" s="5">
        <f t="shared" si="564"/>
        <v>9.7460220679363802E-2</v>
      </c>
      <c r="P332" s="5">
        <f t="shared" si="565"/>
        <v>0.12712719372074752</v>
      </c>
      <c r="Q332" s="5">
        <f t="shared" si="566"/>
        <v>6.7140952630733525E-2</v>
      </c>
      <c r="R332" s="5">
        <f t="shared" si="567"/>
        <v>6.0176847177748703E-2</v>
      </c>
      <c r="S332" s="5">
        <f t="shared" si="568"/>
        <v>5.1194295878487041E-2</v>
      </c>
      <c r="T332" s="5">
        <f t="shared" si="569"/>
        <v>8.2912409138092891E-2</v>
      </c>
      <c r="U332" s="5">
        <f t="shared" si="570"/>
        <v>7.8494730007207039E-2</v>
      </c>
      <c r="V332" s="5">
        <f t="shared" si="571"/>
        <v>9.1626726265669495E-3</v>
      </c>
      <c r="W332" s="5">
        <f t="shared" si="572"/>
        <v>2.9192905003309687E-2</v>
      </c>
      <c r="X332" s="5">
        <f t="shared" si="573"/>
        <v>3.6050338708717364E-2</v>
      </c>
      <c r="Y332" s="5">
        <f t="shared" si="574"/>
        <v>2.2259294182369018E-2</v>
      </c>
      <c r="Z332" s="5">
        <f t="shared" si="575"/>
        <v>2.4770810155579612E-2</v>
      </c>
      <c r="AA332" s="5">
        <f t="shared" si="576"/>
        <v>3.2311065574418575E-2</v>
      </c>
      <c r="AB332" s="5">
        <f t="shared" si="577"/>
        <v>2.107329053828334E-2</v>
      </c>
      <c r="AC332" s="5">
        <f t="shared" si="578"/>
        <v>9.2245521936198461E-4</v>
      </c>
      <c r="AD332" s="5">
        <f t="shared" si="579"/>
        <v>9.5198124520893407E-3</v>
      </c>
      <c r="AE332" s="5">
        <f t="shared" si="580"/>
        <v>1.1756023023483862E-2</v>
      </c>
      <c r="AF332" s="5">
        <f t="shared" si="581"/>
        <v>7.2587605073223165E-3</v>
      </c>
      <c r="AG332" s="5">
        <f t="shared" si="582"/>
        <v>2.9879494676847344E-3</v>
      </c>
      <c r="AH332" s="5">
        <f t="shared" si="583"/>
        <v>7.6473726757986197E-3</v>
      </c>
      <c r="AI332" s="5">
        <f t="shared" si="584"/>
        <v>9.9752393421047667E-3</v>
      </c>
      <c r="AJ332" s="5">
        <f t="shared" si="585"/>
        <v>6.5058552885212534E-3</v>
      </c>
      <c r="AK332" s="5">
        <f t="shared" si="586"/>
        <v>2.8287477010885227E-3</v>
      </c>
      <c r="AL332" s="5">
        <f t="shared" si="587"/>
        <v>5.9435837828255161E-5</v>
      </c>
      <c r="AM332" s="5">
        <f t="shared" si="588"/>
        <v>2.483530271829557E-3</v>
      </c>
      <c r="AN332" s="5">
        <f t="shared" si="589"/>
        <v>3.0669132613783349E-3</v>
      </c>
      <c r="AO332" s="5">
        <f t="shared" si="590"/>
        <v>1.8936666606220094E-3</v>
      </c>
      <c r="AP332" s="5">
        <f t="shared" si="591"/>
        <v>7.7949675910510339E-4</v>
      </c>
      <c r="AQ332" s="5">
        <f t="shared" si="592"/>
        <v>2.4065027259963118E-4</v>
      </c>
      <c r="AR332" s="5">
        <f t="shared" si="593"/>
        <v>1.8887491680809052E-3</v>
      </c>
      <c r="AS332" s="5">
        <f t="shared" si="594"/>
        <v>2.4636860013940338E-3</v>
      </c>
      <c r="AT332" s="5">
        <f t="shared" si="595"/>
        <v>1.6068170448573097E-3</v>
      </c>
      <c r="AU332" s="5">
        <f t="shared" si="596"/>
        <v>6.9864450101273109E-4</v>
      </c>
      <c r="AV332" s="5">
        <f t="shared" si="597"/>
        <v>2.2782811849559684E-4</v>
      </c>
      <c r="AW332" s="5">
        <f t="shared" si="598"/>
        <v>2.6594326328789107E-6</v>
      </c>
      <c r="AX332" s="5">
        <f t="shared" si="599"/>
        <v>5.3991982878998448E-4</v>
      </c>
      <c r="AY332" s="5">
        <f t="shared" si="600"/>
        <v>6.6674737239150758E-4</v>
      </c>
      <c r="AZ332" s="5">
        <f t="shared" si="601"/>
        <v>4.1168339713255789E-4</v>
      </c>
      <c r="BA332" s="5">
        <f t="shared" si="602"/>
        <v>1.69462704558996E-4</v>
      </c>
      <c r="BB332" s="5">
        <f t="shared" si="603"/>
        <v>5.2317402954198059E-5</v>
      </c>
      <c r="BC332" s="5">
        <f t="shared" si="604"/>
        <v>1.2921359464879985E-5</v>
      </c>
      <c r="BD332" s="5">
        <f t="shared" si="605"/>
        <v>3.8873627705890217E-4</v>
      </c>
      <c r="BE332" s="5">
        <f t="shared" si="606"/>
        <v>5.0706792633410473E-4</v>
      </c>
      <c r="BF332" s="5">
        <f t="shared" si="607"/>
        <v>3.3070991452363222E-4</v>
      </c>
      <c r="BG332" s="5">
        <f t="shared" si="608"/>
        <v>1.437927634336514E-4</v>
      </c>
      <c r="BH332" s="5">
        <f t="shared" si="609"/>
        <v>4.6890850352194048E-5</v>
      </c>
      <c r="BI332" s="5">
        <f t="shared" si="610"/>
        <v>1.2232892917543232E-5</v>
      </c>
      <c r="BJ332" s="8">
        <f t="shared" si="611"/>
        <v>0.38234103099726569</v>
      </c>
      <c r="BK332" s="8">
        <f t="shared" si="612"/>
        <v>0.26805430502411415</v>
      </c>
      <c r="BL332" s="8">
        <f t="shared" si="613"/>
        <v>0.32478852444299516</v>
      </c>
      <c r="BM332" s="8">
        <f t="shared" si="614"/>
        <v>0.46551858751023534</v>
      </c>
      <c r="BN332" s="8">
        <f t="shared" si="615"/>
        <v>0.53377199516996066</v>
      </c>
    </row>
    <row r="333" spans="1:66" x14ac:dyDescent="0.25">
      <c r="A333" t="s">
        <v>99</v>
      </c>
      <c r="B333" t="s">
        <v>106</v>
      </c>
      <c r="C333" t="s">
        <v>101</v>
      </c>
      <c r="D333" s="16"/>
      <c r="E333">
        <f>VLOOKUP(A333,home!$A$2:$E$405,3,FALSE)</f>
        <v>1.3478000000000001</v>
      </c>
      <c r="F333">
        <f>VLOOKUP(B333,home!$B$2:$E$405,3,FALSE)</f>
        <v>1.0323</v>
      </c>
      <c r="G333">
        <f>VLOOKUP(C333,away!$B$2:$E$405,4,FALSE)</f>
        <v>0.5484</v>
      </c>
      <c r="H333">
        <f>VLOOKUP(A333,away!$A$2:$E$405,3,FALSE)</f>
        <v>1.2736000000000001</v>
      </c>
      <c r="I333">
        <f>VLOOKUP(C333,away!$B$2:$E$405,3,FALSE)</f>
        <v>1.2971999999999999</v>
      </c>
      <c r="J333">
        <f>VLOOKUP(B333,home!$B$2:$E$405,4,FALSE)</f>
        <v>1.4338</v>
      </c>
      <c r="K333" s="3">
        <f t="shared" si="560"/>
        <v>0.76300753269600008</v>
      </c>
      <c r="L333" s="3">
        <f t="shared" si="561"/>
        <v>2.3688009384959998</v>
      </c>
      <c r="M333" s="5">
        <f t="shared" si="562"/>
        <v>4.3638806323780151E-2</v>
      </c>
      <c r="N333" s="5">
        <f t="shared" si="563"/>
        <v>3.3296737942906093E-2</v>
      </c>
      <c r="O333" s="5">
        <f t="shared" si="564"/>
        <v>0.10337164537461559</v>
      </c>
      <c r="P333" s="5">
        <f t="shared" si="565"/>
        <v>7.8873344088011318E-2</v>
      </c>
      <c r="Q333" s="5">
        <f t="shared" si="566"/>
        <v>1.2702830932321035E-2</v>
      </c>
      <c r="R333" s="5">
        <f t="shared" si="567"/>
        <v>0.12243342528863256</v>
      </c>
      <c r="S333" s="5">
        <f t="shared" si="568"/>
        <v>3.5639176066531254E-2</v>
      </c>
      <c r="T333" s="5">
        <f t="shared" si="569"/>
        <v>3.0090477834038083E-2</v>
      </c>
      <c r="U333" s="5">
        <f t="shared" si="570"/>
        <v>9.3417625748999589E-2</v>
      </c>
      <c r="V333" s="5">
        <f t="shared" si="571"/>
        <v>7.1571898544014372E-3</v>
      </c>
      <c r="W333" s="5">
        <f t="shared" si="572"/>
        <v>3.2307852293082346E-3</v>
      </c>
      <c r="X333" s="5">
        <f t="shared" si="573"/>
        <v>7.6530870832643592E-3</v>
      </c>
      <c r="Y333" s="5">
        <f t="shared" si="574"/>
        <v>9.0643199326141156E-3</v>
      </c>
      <c r="Z333" s="5">
        <f t="shared" si="575"/>
        <v>9.6673470908997541E-2</v>
      </c>
      <c r="AA333" s="5">
        <f t="shared" si="576"/>
        <v>7.3762586515432743E-2</v>
      </c>
      <c r="AB333" s="5">
        <f t="shared" si="577"/>
        <v>2.8140704571207795E-2</v>
      </c>
      <c r="AC333" s="5">
        <f t="shared" si="578"/>
        <v>8.084998560412732E-4</v>
      </c>
      <c r="AD333" s="5">
        <f t="shared" si="579"/>
        <v>6.1627836662128904E-4</v>
      </c>
      <c r="AE333" s="5">
        <f t="shared" si="580"/>
        <v>1.4598407732272914E-3</v>
      </c>
      <c r="AF333" s="5">
        <f t="shared" si="581"/>
        <v>1.7290360968377672E-3</v>
      </c>
      <c r="AG333" s="5">
        <f t="shared" si="582"/>
        <v>1.3652474429609208E-3</v>
      </c>
      <c r="AH333" s="5">
        <f t="shared" si="583"/>
        <v>5.7250052154224775E-2</v>
      </c>
      <c r="AI333" s="5">
        <f t="shared" si="584"/>
        <v>4.3682221040912364E-2</v>
      </c>
      <c r="AJ333" s="5">
        <f t="shared" si="585"/>
        <v>1.6664931849553925E-2</v>
      </c>
      <c r="AK333" s="5">
        <f t="shared" si="586"/>
        <v>4.2384895110250424E-3</v>
      </c>
      <c r="AL333" s="5">
        <f t="shared" si="587"/>
        <v>5.8451724703479132E-5</v>
      </c>
      <c r="AM333" s="5">
        <f t="shared" si="588"/>
        <v>9.4045007193926185E-5</v>
      </c>
      <c r="AN333" s="5">
        <f t="shared" si="589"/>
        <v>2.2277390130183541E-4</v>
      </c>
      <c r="AO333" s="5">
        <f t="shared" si="590"/>
        <v>2.6385351323810152E-4</v>
      </c>
      <c r="AP333" s="5">
        <f t="shared" si="591"/>
        <v>2.0833881659462715E-4</v>
      </c>
      <c r="AQ333" s="5">
        <f t="shared" si="592"/>
        <v>1.2337829606862469E-4</v>
      </c>
      <c r="AR333" s="5">
        <f t="shared" si="593"/>
        <v>2.7122795454374533E-2</v>
      </c>
      <c r="AS333" s="5">
        <f t="shared" si="594"/>
        <v>2.0694897239460597E-2</v>
      </c>
      <c r="AT333" s="5">
        <f t="shared" si="595"/>
        <v>7.8951812410390475E-3</v>
      </c>
      <c r="AU333" s="5">
        <f t="shared" si="596"/>
        <v>2.0080275863043158E-3</v>
      </c>
      <c r="AV333" s="5">
        <f t="shared" si="597"/>
        <v>3.8303504355288997E-4</v>
      </c>
      <c r="AW333" s="5">
        <f t="shared" si="598"/>
        <v>2.9346223537760113E-6</v>
      </c>
      <c r="AX333" s="5">
        <f t="shared" si="599"/>
        <v>1.1959508150235859E-5</v>
      </c>
      <c r="AY333" s="5">
        <f t="shared" si="600"/>
        <v>2.832969413022926E-5</v>
      </c>
      <c r="AZ333" s="5">
        <f t="shared" si="601"/>
        <v>3.3553703021495852E-5</v>
      </c>
      <c r="BA333" s="5">
        <f t="shared" si="602"/>
        <v>2.6494014402445139E-5</v>
      </c>
      <c r="BB333" s="5">
        <f t="shared" si="603"/>
        <v>1.5689761545259645E-5</v>
      </c>
      <c r="BC333" s="5">
        <f t="shared" si="604"/>
        <v>7.4331843746379027E-6</v>
      </c>
      <c r="BD333" s="5">
        <f t="shared" si="605"/>
        <v>1.070808388782624E-2</v>
      </c>
      <c r="BE333" s="5">
        <f t="shared" si="606"/>
        <v>8.1703486671520914E-3</v>
      </c>
      <c r="BF333" s="5">
        <f t="shared" si="607"/>
        <v>3.1170187888948848E-3</v>
      </c>
      <c r="BG333" s="5">
        <f t="shared" si="608"/>
        <v>7.9276960516058682E-4</v>
      </c>
      <c r="BH333" s="5">
        <f t="shared" si="609"/>
        <v>1.5122229510749035E-4</v>
      </c>
      <c r="BI333" s="5">
        <f t="shared" si="610"/>
        <v>2.3076750055718534E-5</v>
      </c>
      <c r="BJ333" s="8">
        <f t="shared" si="611"/>
        <v>0.10224449103412059</v>
      </c>
      <c r="BK333" s="8">
        <f t="shared" si="612"/>
        <v>0.16620379760759915</v>
      </c>
      <c r="BL333" s="8">
        <f t="shared" si="613"/>
        <v>0.62402813861353301</v>
      </c>
      <c r="BM333" s="8">
        <f t="shared" si="614"/>
        <v>0.59480771314220737</v>
      </c>
      <c r="BN333" s="8">
        <f t="shared" si="615"/>
        <v>0.39431678995026676</v>
      </c>
    </row>
    <row r="334" spans="1:66" x14ac:dyDescent="0.25">
      <c r="A334" t="s">
        <v>99</v>
      </c>
      <c r="B334" t="s">
        <v>126</v>
      </c>
      <c r="C334" t="s">
        <v>107</v>
      </c>
      <c r="D334" s="16"/>
      <c r="E334">
        <f>VLOOKUP(A334,home!$A$2:$E$405,3,FALSE)</f>
        <v>1.3478000000000001</v>
      </c>
      <c r="F334">
        <f>VLOOKUP(B334,home!$B$2:$E$405,3,FALSE)</f>
        <v>1.2758</v>
      </c>
      <c r="G334">
        <f>VLOOKUP(C334,away!$B$2:$E$405,4,FALSE)</f>
        <v>0.9032</v>
      </c>
      <c r="H334">
        <f>VLOOKUP(A334,away!$A$2:$E$405,3,FALSE)</f>
        <v>1.2736000000000001</v>
      </c>
      <c r="I334">
        <f>VLOOKUP(C334,away!$B$2:$E$405,3,FALSE)</f>
        <v>0.71689999999999998</v>
      </c>
      <c r="J334">
        <f>VLOOKUP(B334,home!$B$2:$E$405,4,FALSE)</f>
        <v>0.83030000000000004</v>
      </c>
      <c r="K334" s="3">
        <f t="shared" si="560"/>
        <v>1.5530733903680003</v>
      </c>
      <c r="L334" s="3">
        <f t="shared" si="561"/>
        <v>0.75810030035200004</v>
      </c>
      <c r="M334" s="5">
        <f t="shared" si="562"/>
        <v>9.914481789175833E-2</v>
      </c>
      <c r="N334" s="5">
        <f t="shared" si="563"/>
        <v>0.15397917846057108</v>
      </c>
      <c r="O334" s="5">
        <f t="shared" si="564"/>
        <v>7.5161716222086339E-2</v>
      </c>
      <c r="P334" s="5">
        <f t="shared" si="565"/>
        <v>0.11673166143891316</v>
      </c>
      <c r="Q334" s="5">
        <f t="shared" si="566"/>
        <v>0.11957048236891929</v>
      </c>
      <c r="R334" s="5">
        <f t="shared" si="567"/>
        <v>2.8490059821467718E-2</v>
      </c>
      <c r="S334" s="5">
        <f t="shared" si="568"/>
        <v>3.4359538582151572E-2</v>
      </c>
      <c r="T334" s="5">
        <f t="shared" si="569"/>
        <v>9.0646418597111242E-2</v>
      </c>
      <c r="U334" s="5">
        <f t="shared" si="570"/>
        <v>4.4247153798714016E-2</v>
      </c>
      <c r="V334" s="5">
        <f t="shared" si="571"/>
        <v>4.4949354671913067E-3</v>
      </c>
      <c r="W334" s="5">
        <f t="shared" si="572"/>
        <v>6.1900578146878202E-2</v>
      </c>
      <c r="X334" s="5">
        <f t="shared" si="573"/>
        <v>4.6926846885110812E-2</v>
      </c>
      <c r="Y334" s="5">
        <f t="shared" si="574"/>
        <v>1.7787628359087412E-2</v>
      </c>
      <c r="Z334" s="5">
        <f t="shared" si="575"/>
        <v>7.1994409692337086E-3</v>
      </c>
      <c r="AA334" s="5">
        <f t="shared" si="576"/>
        <v>1.1181260194842078E-2</v>
      </c>
      <c r="AB334" s="5">
        <f t="shared" si="577"/>
        <v>8.6826588396950802E-3</v>
      </c>
      <c r="AC334" s="5">
        <f t="shared" si="578"/>
        <v>3.3076696310465698E-4</v>
      </c>
      <c r="AD334" s="5">
        <f t="shared" si="579"/>
        <v>2.403403519207788E-2</v>
      </c>
      <c r="AE334" s="5">
        <f t="shared" si="580"/>
        <v>1.8220209297784781E-2</v>
      </c>
      <c r="AF334" s="5">
        <f t="shared" si="581"/>
        <v>6.9063730705634721E-3</v>
      </c>
      <c r="AG334" s="5">
        <f t="shared" si="582"/>
        <v>1.7452411663790442E-3</v>
      </c>
      <c r="AH334" s="5">
        <f t="shared" si="583"/>
        <v>1.3644745902856418E-3</v>
      </c>
      <c r="AI334" s="5">
        <f t="shared" si="584"/>
        <v>2.1191291780059099E-3</v>
      </c>
      <c r="AJ334" s="5">
        <f t="shared" si="585"/>
        <v>1.6455815685566966E-3</v>
      </c>
      <c r="AK334" s="5">
        <f t="shared" si="586"/>
        <v>8.5190298193514656E-4</v>
      </c>
      <c r="AL334" s="5">
        <f t="shared" si="587"/>
        <v>1.5577607775512359E-5</v>
      </c>
      <c r="AM334" s="5">
        <f t="shared" si="588"/>
        <v>7.4653241039968413E-3</v>
      </c>
      <c r="AN334" s="5">
        <f t="shared" si="589"/>
        <v>5.6594644454650315E-3</v>
      </c>
      <c r="AO334" s="5">
        <f t="shared" si="590"/>
        <v>2.1452208479692527E-3</v>
      </c>
      <c r="AP334" s="5">
        <f t="shared" si="591"/>
        <v>5.420975230556208E-4</v>
      </c>
      <c r="AQ334" s="5">
        <f t="shared" si="592"/>
        <v>1.0274107376213533E-4</v>
      </c>
      <c r="AR334" s="5">
        <f t="shared" si="593"/>
        <v>2.068817193436435E-4</v>
      </c>
      <c r="AS334" s="5">
        <f t="shared" si="594"/>
        <v>3.213024932661935E-4</v>
      </c>
      <c r="AT334" s="5">
        <f t="shared" si="595"/>
        <v>2.4950317627530949E-4</v>
      </c>
      <c r="AU334" s="5">
        <f t="shared" si="596"/>
        <v>1.2916558129515984E-4</v>
      </c>
      <c r="AV334" s="5">
        <f t="shared" si="597"/>
        <v>5.0150906815231886E-5</v>
      </c>
      <c r="AW334" s="5">
        <f t="shared" si="598"/>
        <v>5.0946800054322035E-7</v>
      </c>
      <c r="AX334" s="5">
        <f t="shared" si="599"/>
        <v>1.9323660360650544E-3</v>
      </c>
      <c r="AY334" s="5">
        <f t="shared" si="600"/>
        <v>1.4649272723309215E-3</v>
      </c>
      <c r="AZ334" s="5">
        <f t="shared" si="601"/>
        <v>5.5528090257395385E-4</v>
      </c>
      <c r="BA334" s="5">
        <f t="shared" si="602"/>
        <v>1.4031953967368134E-4</v>
      </c>
      <c r="BB334" s="5">
        <f t="shared" si="603"/>
        <v>2.6594071292968047E-5</v>
      </c>
      <c r="BC334" s="5">
        <f t="shared" si="604"/>
        <v>4.0321946869563168E-6</v>
      </c>
      <c r="BD334" s="5">
        <f t="shared" si="605"/>
        <v>2.6139515595292384E-5</v>
      </c>
      <c r="BE334" s="5">
        <f t="shared" si="606"/>
        <v>4.0596586108157954E-5</v>
      </c>
      <c r="BF334" s="5">
        <f t="shared" si="607"/>
        <v>3.1524738812181686E-5</v>
      </c>
      <c r="BG334" s="5">
        <f t="shared" si="608"/>
        <v>1.6320077662500223E-5</v>
      </c>
      <c r="BH334" s="5">
        <f t="shared" si="609"/>
        <v>6.3365695865920752E-6</v>
      </c>
      <c r="BI334" s="5">
        <f t="shared" si="610"/>
        <v>1.9682315222302615E-6</v>
      </c>
      <c r="BJ334" s="8">
        <f t="shared" si="611"/>
        <v>0.56175535955535583</v>
      </c>
      <c r="BK334" s="8">
        <f t="shared" si="612"/>
        <v>0.25654222522322545</v>
      </c>
      <c r="BL334" s="8">
        <f t="shared" si="613"/>
        <v>0.17482382679187117</v>
      </c>
      <c r="BM334" s="8">
        <f t="shared" si="614"/>
        <v>0.40577851853163965</v>
      </c>
      <c r="BN334" s="8">
        <f t="shared" si="615"/>
        <v>0.59307791620371586</v>
      </c>
    </row>
    <row r="335" spans="1:66" x14ac:dyDescent="0.25">
      <c r="A335" t="s">
        <v>99</v>
      </c>
      <c r="B335" t="s">
        <v>395</v>
      </c>
      <c r="C335" t="s">
        <v>125</v>
      </c>
      <c r="D335" s="16"/>
      <c r="E335">
        <f>VLOOKUP(A335,home!$A$2:$E$405,3,FALSE)</f>
        <v>1.3478000000000001</v>
      </c>
      <c r="F335">
        <f>VLOOKUP(B335,home!$B$2:$E$405,3,FALSE)</f>
        <v>1.1291</v>
      </c>
      <c r="G335">
        <f>VLOOKUP(C335,away!$B$2:$E$405,4,FALSE)</f>
        <v>0.93100000000000005</v>
      </c>
      <c r="H335">
        <f>VLOOKUP(A335,away!$A$2:$E$405,3,FALSE)</f>
        <v>1.2736000000000001</v>
      </c>
      <c r="I335">
        <f>VLOOKUP(C335,away!$B$2:$E$405,3,FALSE)</f>
        <v>1.2653000000000001</v>
      </c>
      <c r="J335">
        <f>VLOOKUP(B335,home!$B$2:$E$405,4,FALSE)</f>
        <v>1.0241</v>
      </c>
      <c r="K335" s="3">
        <f t="shared" si="560"/>
        <v>1.41679671238</v>
      </c>
      <c r="L335" s="3">
        <f t="shared" si="561"/>
        <v>1.6503228945280002</v>
      </c>
      <c r="M335" s="5">
        <f t="shared" si="562"/>
        <v>4.6555058786601891E-2</v>
      </c>
      <c r="N335" s="5">
        <f t="shared" si="563"/>
        <v>6.5959054233515182E-2</v>
      </c>
      <c r="O335" s="5">
        <f t="shared" si="564"/>
        <v>7.683087937162604E-2</v>
      </c>
      <c r="P335" s="5">
        <f t="shared" si="565"/>
        <v>0.10885373730298413</v>
      </c>
      <c r="Q335" s="5">
        <f t="shared" si="566"/>
        <v>4.6725285594869242E-2</v>
      </c>
      <c r="R335" s="5">
        <f t="shared" si="567"/>
        <v>6.3397879616856778E-2</v>
      </c>
      <c r="S335" s="5">
        <f t="shared" si="568"/>
        <v>6.3629691561237794E-2</v>
      </c>
      <c r="T335" s="5">
        <f t="shared" si="569"/>
        <v>7.711180857057208E-2</v>
      </c>
      <c r="U335" s="5">
        <f t="shared" si="570"/>
        <v>8.9821907413025676E-2</v>
      </c>
      <c r="V335" s="5">
        <f t="shared" si="571"/>
        <v>1.6530796271489717E-2</v>
      </c>
      <c r="W335" s="5">
        <f t="shared" si="572"/>
        <v>2.2066743671942446E-2</v>
      </c>
      <c r="X335" s="5">
        <f t="shared" si="573"/>
        <v>3.6417252289487487E-2</v>
      </c>
      <c r="Y335" s="5">
        <f t="shared" si="574"/>
        <v>3.0050112604571726E-2</v>
      </c>
      <c r="Z335" s="5">
        <f t="shared" si="575"/>
        <v>3.4875657398742925E-2</v>
      </c>
      <c r="AA335" s="5">
        <f t="shared" si="576"/>
        <v>4.9411716744630192E-2</v>
      </c>
      <c r="AB335" s="5">
        <f t="shared" si="577"/>
        <v>3.5003178918421946E-2</v>
      </c>
      <c r="AC335" s="5">
        <f t="shared" si="578"/>
        <v>2.4157403642670197E-3</v>
      </c>
      <c r="AD335" s="5">
        <f t="shared" si="579"/>
        <v>7.8160224718350508E-3</v>
      </c>
      <c r="AE335" s="5">
        <f t="shared" si="580"/>
        <v>1.2898960829414717E-2</v>
      </c>
      <c r="AF335" s="5">
        <f t="shared" si="581"/>
        <v>1.0643725186201498E-2</v>
      </c>
      <c r="AG335" s="5">
        <f t="shared" si="582"/>
        <v>5.8551944526175443E-3</v>
      </c>
      <c r="AH335" s="5">
        <f t="shared" si="583"/>
        <v>1.4389023966715077E-2</v>
      </c>
      <c r="AI335" s="5">
        <f t="shared" si="584"/>
        <v>2.0386321850398945E-2</v>
      </c>
      <c r="AJ335" s="5">
        <f t="shared" si="585"/>
        <v>1.4441636887582899E-2</v>
      </c>
      <c r="AK335" s="5">
        <f t="shared" si="586"/>
        <v>6.820287887904398E-3</v>
      </c>
      <c r="AL335" s="5">
        <f t="shared" si="587"/>
        <v>2.2593666412021828E-4</v>
      </c>
      <c r="AM335" s="5">
        <f t="shared" si="588"/>
        <v>2.214742988396821E-3</v>
      </c>
      <c r="AN335" s="5">
        <f t="shared" si="589"/>
        <v>3.6550410592466344E-3</v>
      </c>
      <c r="AO335" s="5">
        <f t="shared" si="590"/>
        <v>3.0159989702572975E-3</v>
      </c>
      <c r="AP335" s="5">
        <f t="shared" si="591"/>
        <v>1.6591240501628306E-3</v>
      </c>
      <c r="AQ335" s="5">
        <f t="shared" si="592"/>
        <v>6.8452260121143547E-4</v>
      </c>
      <c r="AR335" s="5">
        <f t="shared" si="593"/>
        <v>4.7493071364363947E-3</v>
      </c>
      <c r="AS335" s="5">
        <f t="shared" si="594"/>
        <v>6.7288027369859556E-3</v>
      </c>
      <c r="AT335" s="5">
        <f t="shared" si="595"/>
        <v>4.7666727980076257E-3</v>
      </c>
      <c r="AU335" s="5">
        <f t="shared" si="596"/>
        <v>2.2511354497361277E-3</v>
      </c>
      <c r="AV335" s="5">
        <f t="shared" si="597"/>
        <v>7.9735032607705409E-4</v>
      </c>
      <c r="AW335" s="5">
        <f t="shared" si="598"/>
        <v>1.4674410928256728E-5</v>
      </c>
      <c r="AX335" s="5">
        <f t="shared" si="599"/>
        <v>5.2297343078787925E-4</v>
      </c>
      <c r="AY335" s="5">
        <f t="shared" si="600"/>
        <v>8.6307502605909156E-4</v>
      </c>
      <c r="AZ335" s="5">
        <f t="shared" si="601"/>
        <v>7.1217623760033483E-4</v>
      </c>
      <c r="BA335" s="5">
        <f t="shared" si="602"/>
        <v>3.9177358328354846E-4</v>
      </c>
      <c r="BB335" s="5">
        <f t="shared" si="603"/>
        <v>1.616382284910281E-4</v>
      </c>
      <c r="BC335" s="5">
        <f t="shared" si="604"/>
        <v>5.3351053821938312E-5</v>
      </c>
      <c r="BD335" s="5">
        <f t="shared" si="605"/>
        <v>1.3063150500676999E-3</v>
      </c>
      <c r="BE335" s="5">
        <f t="shared" si="606"/>
        <v>1.850782868268432E-3</v>
      </c>
      <c r="BF335" s="5">
        <f t="shared" si="607"/>
        <v>1.3110915415459712E-3</v>
      </c>
      <c r="BG335" s="5">
        <f t="shared" si="608"/>
        <v>6.1918339523051957E-4</v>
      </c>
      <c r="BH335" s="5">
        <f t="shared" si="609"/>
        <v>2.1931424968072146E-4</v>
      </c>
      <c r="BI335" s="5">
        <f t="shared" si="610"/>
        <v>6.2144741585146528E-5</v>
      </c>
      <c r="BJ335" s="8">
        <f t="shared" si="611"/>
        <v>0.32947857713434581</v>
      </c>
      <c r="BK335" s="8">
        <f t="shared" si="612"/>
        <v>0.23907403597675986</v>
      </c>
      <c r="BL335" s="8">
        <f t="shared" si="613"/>
        <v>0.3951649329507837</v>
      </c>
      <c r="BM335" s="8">
        <f t="shared" si="614"/>
        <v>0.58942290793904817</v>
      </c>
      <c r="BN335" s="8">
        <f t="shared" si="615"/>
        <v>0.40832189490645326</v>
      </c>
    </row>
    <row r="336" spans="1:66" x14ac:dyDescent="0.25">
      <c r="A336" t="s">
        <v>99</v>
      </c>
      <c r="B336" t="s">
        <v>115</v>
      </c>
      <c r="C336" t="s">
        <v>105</v>
      </c>
      <c r="D336" s="16"/>
      <c r="E336">
        <f>VLOOKUP(A336,home!$A$2:$E$405,3,FALSE)</f>
        <v>1.3478000000000001</v>
      </c>
      <c r="F336">
        <f>VLOOKUP(B336,home!$B$2:$E$405,3,FALSE)</f>
        <v>1.1613</v>
      </c>
      <c r="G336">
        <f>VLOOKUP(C336,away!$B$2:$E$405,4,FALSE)</f>
        <v>0.6129</v>
      </c>
      <c r="H336">
        <f>VLOOKUP(A336,away!$A$2:$E$405,3,FALSE)</f>
        <v>1.2736000000000001</v>
      </c>
      <c r="I336">
        <f>VLOOKUP(C336,away!$B$2:$E$405,3,FALSE)</f>
        <v>1.1607000000000001</v>
      </c>
      <c r="J336">
        <f>VLOOKUP(B336,home!$B$2:$E$405,4,FALSE)</f>
        <v>0.95589999999999997</v>
      </c>
      <c r="K336" s="3">
        <f t="shared" si="560"/>
        <v>0.95931116580600007</v>
      </c>
      <c r="L336" s="3">
        <f t="shared" si="561"/>
        <v>1.4130759223680001</v>
      </c>
      <c r="M336" s="5">
        <f t="shared" si="562"/>
        <v>9.3257845665535022E-2</v>
      </c>
      <c r="N336" s="5">
        <f t="shared" si="563"/>
        <v>8.9463292645960438E-2</v>
      </c>
      <c r="O336" s="5">
        <f t="shared" si="564"/>
        <v>0.1317804162818785</v>
      </c>
      <c r="P336" s="5">
        <f t="shared" si="565"/>
        <v>0.12641842477376888</v>
      </c>
      <c r="Q336" s="5">
        <f t="shared" si="566"/>
        <v>4.2911567782519824E-2</v>
      </c>
      <c r="R336" s="5">
        <f t="shared" si="567"/>
        <v>9.3107866643777251E-2</v>
      </c>
      <c r="S336" s="5">
        <f t="shared" si="568"/>
        <v>4.2842556591963309E-2</v>
      </c>
      <c r="T336" s="5">
        <f t="shared" si="569"/>
        <v>6.0637303224541167E-2</v>
      </c>
      <c r="U336" s="5">
        <f t="shared" si="570"/>
        <v>8.9319416095751544E-2</v>
      </c>
      <c r="V336" s="5">
        <f t="shared" si="571"/>
        <v>6.4529435435284107E-3</v>
      </c>
      <c r="W336" s="5">
        <f t="shared" si="572"/>
        <v>1.3721848705337429E-2</v>
      </c>
      <c r="X336" s="5">
        <f t="shared" si="573"/>
        <v>1.9390014015888839E-2</v>
      </c>
      <c r="Y336" s="5">
        <f t="shared" si="574"/>
        <v>1.3699780970115285E-2</v>
      </c>
      <c r="Z336" s="5">
        <f t="shared" si="575"/>
        <v>4.3856161512457435E-2</v>
      </c>
      <c r="AA336" s="5">
        <f t="shared" si="576"/>
        <v>4.2071705428291771E-2</v>
      </c>
      <c r="AB336" s="5">
        <f t="shared" si="577"/>
        <v>2.01799283909306E-2</v>
      </c>
      <c r="AC336" s="5">
        <f t="shared" si="578"/>
        <v>5.46717378109833E-4</v>
      </c>
      <c r="AD336" s="5">
        <f t="shared" si="579"/>
        <v>3.2908806696327004E-3</v>
      </c>
      <c r="AE336" s="5">
        <f t="shared" si="580"/>
        <v>4.6502642376442501E-3</v>
      </c>
      <c r="AF336" s="5">
        <f t="shared" si="581"/>
        <v>3.2855882134320371E-3</v>
      </c>
      <c r="AG336" s="5">
        <f t="shared" si="582"/>
        <v>1.5475951984056352E-3</v>
      </c>
      <c r="AH336" s="5">
        <f t="shared" si="583"/>
        <v>1.5493021470183952E-2</v>
      </c>
      <c r="AI336" s="5">
        <f t="shared" si="584"/>
        <v>1.4862628488419558E-2</v>
      </c>
      <c r="AJ336" s="5">
        <f t="shared" si="585"/>
        <v>7.1289427310836165E-3</v>
      </c>
      <c r="AK336" s="5">
        <f t="shared" si="586"/>
        <v>2.2796247874400113E-3</v>
      </c>
      <c r="AL336" s="5">
        <f t="shared" si="587"/>
        <v>2.9644755031107317E-5</v>
      </c>
      <c r="AM336" s="5">
        <f t="shared" si="588"/>
        <v>6.3139571434275529E-4</v>
      </c>
      <c r="AN336" s="5">
        <f t="shared" si="589"/>
        <v>8.9221008142409137E-4</v>
      </c>
      <c r="AO336" s="5">
        <f t="shared" si="590"/>
        <v>6.3038029187718826E-4</v>
      </c>
      <c r="AP336" s="5">
        <f t="shared" si="591"/>
        <v>2.9692507079565565E-4</v>
      </c>
      <c r="AQ336" s="5">
        <f t="shared" si="592"/>
        <v>1.0489441707218876E-4</v>
      </c>
      <c r="AR336" s="5">
        <f t="shared" si="593"/>
        <v>4.3785631208494765E-3</v>
      </c>
      <c r="AS336" s="5">
        <f t="shared" si="594"/>
        <v>4.2004044920172694E-3</v>
      </c>
      <c r="AT336" s="5">
        <f t="shared" si="595"/>
        <v>2.0147474650469227E-3</v>
      </c>
      <c r="AU336" s="5">
        <f t="shared" si="596"/>
        <v>6.4425657983294897E-4</v>
      </c>
      <c r="AV336" s="5">
        <f t="shared" si="597"/>
        <v>1.5451063266943316E-4</v>
      </c>
      <c r="AW336" s="5">
        <f t="shared" si="598"/>
        <v>1.1162728475764566E-6</v>
      </c>
      <c r="AX336" s="5">
        <f t="shared" si="599"/>
        <v>1.009508264685101E-4</v>
      </c>
      <c r="AY336" s="5">
        <f t="shared" si="600"/>
        <v>1.4265118222580184E-4</v>
      </c>
      <c r="AZ336" s="5">
        <f t="shared" si="601"/>
        <v>1.007884754503053E-4</v>
      </c>
      <c r="BA336" s="5">
        <f t="shared" si="602"/>
        <v>4.7473922637001566E-5</v>
      </c>
      <c r="BB336" s="5">
        <f t="shared" si="603"/>
        <v>1.6771064254677028E-5</v>
      </c>
      <c r="BC336" s="5">
        <f t="shared" si="604"/>
        <v>4.7397574181541391E-6</v>
      </c>
      <c r="BD336" s="5">
        <f t="shared" si="605"/>
        <v>1.031207020106815E-3</v>
      </c>
      <c r="BE336" s="5">
        <f t="shared" si="606"/>
        <v>9.8924840864600015E-4</v>
      </c>
      <c r="BF336" s="5">
        <f t="shared" si="607"/>
        <v>4.7449852208496229E-4</v>
      </c>
      <c r="BG336" s="5">
        <f t="shared" si="608"/>
        <v>1.5173057679818309E-4</v>
      </c>
      <c r="BH336" s="5">
        <f t="shared" si="609"/>
        <v>3.6389209129170456E-5</v>
      </c>
      <c r="BI336" s="5">
        <f t="shared" si="610"/>
        <v>6.9817149264925723E-6</v>
      </c>
      <c r="BJ336" s="8">
        <f t="shared" si="611"/>
        <v>0.25556731646744385</v>
      </c>
      <c r="BK336" s="8">
        <f t="shared" si="612"/>
        <v>0.26969078389016238</v>
      </c>
      <c r="BL336" s="8">
        <f t="shared" si="613"/>
        <v>0.43030608805986453</v>
      </c>
      <c r="BM336" s="8">
        <f t="shared" si="614"/>
        <v>0.42233940122711006</v>
      </c>
      <c r="BN336" s="8">
        <f t="shared" si="615"/>
        <v>0.57693941379343983</v>
      </c>
    </row>
    <row r="337" spans="1:66" x14ac:dyDescent="0.25">
      <c r="A337" t="s">
        <v>99</v>
      </c>
      <c r="B337" t="s">
        <v>138</v>
      </c>
      <c r="C337" t="s">
        <v>92</v>
      </c>
      <c r="D337" s="16"/>
      <c r="E337">
        <f>VLOOKUP(A337,home!$A$2:$E$405,3,FALSE)</f>
        <v>1.3478000000000001</v>
      </c>
      <c r="F337">
        <f>VLOOKUP(B337,home!$B$2:$E$405,3,FALSE)</f>
        <v>1.3103</v>
      </c>
      <c r="G337">
        <f>VLOOKUP(C337,away!$B$2:$E$405,4,FALSE)</f>
        <v>0.86829999999999996</v>
      </c>
      <c r="H337">
        <f>VLOOKUP(A337,away!$A$2:$E$405,3,FALSE)</f>
        <v>1.2736000000000001</v>
      </c>
      <c r="I337">
        <f>VLOOKUP(C337,away!$B$2:$E$405,3,FALSE)</f>
        <v>0.74099999999999999</v>
      </c>
      <c r="J337">
        <f>VLOOKUP(B337,home!$B$2:$E$405,4,FALSE)</f>
        <v>1.0676000000000001</v>
      </c>
      <c r="K337" s="3">
        <f t="shared" si="560"/>
        <v>1.5334371978220001</v>
      </c>
      <c r="L337" s="3">
        <f t="shared" si="561"/>
        <v>1.0075342617600003</v>
      </c>
      <c r="M337" s="5">
        <f t="shared" si="562"/>
        <v>7.8789821473292984E-2</v>
      </c>
      <c r="N337" s="5">
        <f t="shared" si="563"/>
        <v>0.12081924305690202</v>
      </c>
      <c r="O337" s="5">
        <f t="shared" si="564"/>
        <v>7.9383444612296461E-2</v>
      </c>
      <c r="P337" s="5">
        <f t="shared" si="565"/>
        <v>0.12172952685973781</v>
      </c>
      <c r="Q337" s="5">
        <f t="shared" si="566"/>
        <v>9.2634360758075518E-2</v>
      </c>
      <c r="R337" s="5">
        <f t="shared" si="567"/>
        <v>3.9990770131707987E-2</v>
      </c>
      <c r="S337" s="5">
        <f t="shared" si="568"/>
        <v>4.7017741100347753E-2</v>
      </c>
      <c r="T337" s="5">
        <f t="shared" si="569"/>
        <v>9.3332292279997148E-2</v>
      </c>
      <c r="U337" s="5">
        <f t="shared" si="570"/>
        <v>6.132333448951003E-2</v>
      </c>
      <c r="V337" s="5">
        <f t="shared" si="571"/>
        <v>8.0713293377467701E-3</v>
      </c>
      <c r="W337" s="5">
        <f t="shared" si="572"/>
        <v>4.7349658194298511E-2</v>
      </c>
      <c r="X337" s="5">
        <f t="shared" si="573"/>
        <v>4.7706402913380894E-2</v>
      </c>
      <c r="Y337" s="5">
        <f t="shared" si="574"/>
        <v>2.4032917720279174E-2</v>
      </c>
      <c r="Z337" s="5">
        <f t="shared" si="575"/>
        <v>1.3430690353954762E-2</v>
      </c>
      <c r="AA337" s="5">
        <f t="shared" si="576"/>
        <v>2.0595120181183355E-2</v>
      </c>
      <c r="AB337" s="5">
        <f t="shared" si="577"/>
        <v>1.579066168972057E-2</v>
      </c>
      <c r="AC337" s="5">
        <f t="shared" si="578"/>
        <v>7.7938295442298619E-4</v>
      </c>
      <c r="AD337" s="5">
        <f t="shared" si="579"/>
        <v>1.8151931794823658E-2</v>
      </c>
      <c r="AE337" s="5">
        <f t="shared" si="580"/>
        <v>1.828869320041553E-2</v>
      </c>
      <c r="AF337" s="5">
        <f t="shared" si="581"/>
        <v>9.2132425011178989E-3</v>
      </c>
      <c r="AG337" s="5">
        <f t="shared" si="582"/>
        <v>3.094219160593228E-3</v>
      </c>
      <c r="AH337" s="5">
        <f t="shared" si="583"/>
        <v>3.3829701726747416E-3</v>
      </c>
      <c r="AI337" s="5">
        <f t="shared" si="584"/>
        <v>5.1875723019017628E-3</v>
      </c>
      <c r="AJ337" s="5">
        <f t="shared" si="585"/>
        <v>3.977408167063632E-3</v>
      </c>
      <c r="AK337" s="5">
        <f t="shared" si="586"/>
        <v>2.0330352114321308E-3</v>
      </c>
      <c r="AL337" s="5">
        <f t="shared" si="587"/>
        <v>4.8165570887408951E-5</v>
      </c>
      <c r="AM337" s="5">
        <f t="shared" si="588"/>
        <v>5.5669694853020908E-3</v>
      </c>
      <c r="AN337" s="5">
        <f t="shared" si="589"/>
        <v>5.6089124906142911E-3</v>
      </c>
      <c r="AO337" s="5">
        <f t="shared" si="590"/>
        <v>2.8255857527537567E-3</v>
      </c>
      <c r="AP337" s="5">
        <f t="shared" si="591"/>
        <v>9.4895815181344394E-4</v>
      </c>
      <c r="AQ337" s="5">
        <f t="shared" si="592"/>
        <v>2.3902696273212306E-4</v>
      </c>
      <c r="AR337" s="5">
        <f t="shared" si="593"/>
        <v>6.816916710963894E-4</v>
      </c>
      <c r="AS337" s="5">
        <f t="shared" si="594"/>
        <v>1.0453313659046436E-3</v>
      </c>
      <c r="AT337" s="5">
        <f t="shared" si="595"/>
        <v>8.0147500026413068E-4</v>
      </c>
      <c r="AU337" s="5">
        <f t="shared" si="596"/>
        <v>4.0967052617647164E-4</v>
      </c>
      <c r="AV337" s="5">
        <f t="shared" si="597"/>
        <v>1.570510059225783E-4</v>
      </c>
      <c r="AW337" s="5">
        <f t="shared" si="598"/>
        <v>2.06709306037881E-6</v>
      </c>
      <c r="AX337" s="5">
        <f t="shared" si="599"/>
        <v>1.4227663479837039E-3</v>
      </c>
      <c r="AY337" s="5">
        <f t="shared" si="600"/>
        <v>1.4334858420727327E-3</v>
      </c>
      <c r="AZ337" s="5">
        <f t="shared" si="601"/>
        <v>7.2214304981808148E-4</v>
      </c>
      <c r="BA337" s="5">
        <f t="shared" si="602"/>
        <v>2.4252795486119199E-4</v>
      </c>
      <c r="BB337" s="5">
        <f t="shared" si="603"/>
        <v>6.1088805989308425E-5</v>
      </c>
      <c r="BC337" s="5">
        <f t="shared" si="604"/>
        <v>1.2309813008847553E-5</v>
      </c>
      <c r="BD337" s="5">
        <f t="shared" si="605"/>
        <v>1.1447128576434021E-4</v>
      </c>
      <c r="BE337" s="5">
        <f t="shared" si="606"/>
        <v>1.7553452767355123E-4</v>
      </c>
      <c r="BF337" s="5">
        <f t="shared" si="607"/>
        <v>1.3458558711836941E-4</v>
      </c>
      <c r="BG337" s="5">
        <f t="shared" si="608"/>
        <v>6.8792848526007001E-5</v>
      </c>
      <c r="BH337" s="5">
        <f t="shared" si="609"/>
        <v>2.6372378218478381E-5</v>
      </c>
      <c r="BI337" s="5">
        <f t="shared" si="610"/>
        <v>8.0880771510490868E-6</v>
      </c>
      <c r="BJ337" s="8">
        <f t="shared" si="611"/>
        <v>0.4937067362368332</v>
      </c>
      <c r="BK337" s="8">
        <f t="shared" si="612"/>
        <v>0.25786945313850845</v>
      </c>
      <c r="BL337" s="8">
        <f t="shared" si="613"/>
        <v>0.23528738123130666</v>
      </c>
      <c r="BM337" s="8">
        <f t="shared" si="614"/>
        <v>0.46551567531957794</v>
      </c>
      <c r="BN337" s="8">
        <f t="shared" si="615"/>
        <v>0.53334716689201278</v>
      </c>
    </row>
    <row r="338" spans="1:66" s="10" customFormat="1" x14ac:dyDescent="0.25">
      <c r="A338" t="s">
        <v>99</v>
      </c>
      <c r="B338" t="s">
        <v>113</v>
      </c>
      <c r="C338" t="s">
        <v>117</v>
      </c>
      <c r="D338" s="16"/>
      <c r="E338">
        <f>VLOOKUP(A338,home!$A$2:$E$405,3,FALSE)</f>
        <v>1.3478000000000001</v>
      </c>
      <c r="F338">
        <f>VLOOKUP(B338,home!$B$2:$E$405,3,FALSE)</f>
        <v>1.2581</v>
      </c>
      <c r="G338">
        <f>VLOOKUP(C338,away!$B$2:$E$405,4,FALSE)</f>
        <v>1</v>
      </c>
      <c r="H338">
        <f>VLOOKUP(A338,away!$A$2:$E$405,3,FALSE)</f>
        <v>1.2736000000000001</v>
      </c>
      <c r="I338">
        <f>VLOOKUP(C338,away!$B$2:$E$405,3,FALSE)</f>
        <v>0.81930000000000003</v>
      </c>
      <c r="J338">
        <f>VLOOKUP(B338,home!$B$2:$E$405,4,FALSE)</f>
        <v>0.71689999999999998</v>
      </c>
      <c r="K338" s="3">
        <f t="shared" si="560"/>
        <v>1.6956671800000001</v>
      </c>
      <c r="L338" s="3">
        <f t="shared" si="561"/>
        <v>0.74805681811199998</v>
      </c>
      <c r="M338" s="5">
        <f t="shared" si="562"/>
        <v>8.6836868246558716E-2</v>
      </c>
      <c r="N338" s="5">
        <f t="shared" si="563"/>
        <v>0.14724642749967376</v>
      </c>
      <c r="O338" s="5">
        <f t="shared" si="564"/>
        <v>6.4958911355331675E-2</v>
      </c>
      <c r="P338" s="5">
        <f t="shared" si="565"/>
        <v>0.11014869403376525</v>
      </c>
      <c r="Q338" s="5">
        <f t="shared" si="566"/>
        <v>0.12484046724172317</v>
      </c>
      <c r="R338" s="5">
        <f t="shared" si="567"/>
        <v>2.429647826824444E-2</v>
      </c>
      <c r="S338" s="5">
        <f t="shared" si="568"/>
        <v>3.4929676306655749E-2</v>
      </c>
      <c r="T338" s="5">
        <f t="shared" si="569"/>
        <v>9.3387762696458793E-2</v>
      </c>
      <c r="U338" s="5">
        <f t="shared" si="570"/>
        <v>4.1198740789045334E-2</v>
      </c>
      <c r="V338" s="5">
        <f t="shared" si="571"/>
        <v>4.9229707072705464E-3</v>
      </c>
      <c r="W338" s="5">
        <f t="shared" si="572"/>
        <v>7.0562627679218379E-2</v>
      </c>
      <c r="X338" s="5">
        <f t="shared" si="573"/>
        <v>5.278485473933784E-2</v>
      </c>
      <c r="Y338" s="5">
        <f t="shared" si="574"/>
        <v>1.9743035240406593E-2</v>
      </c>
      <c r="Z338" s="5">
        <f t="shared" si="575"/>
        <v>6.0583820748900969E-3</v>
      </c>
      <c r="AA338" s="5">
        <f t="shared" si="576"/>
        <v>1.0272999648291439E-2</v>
      </c>
      <c r="AB338" s="5">
        <f t="shared" si="577"/>
        <v>8.7097941718796701E-3</v>
      </c>
      <c r="AC338" s="5">
        <f t="shared" si="578"/>
        <v>3.9028554714274667E-4</v>
      </c>
      <c r="AD338" s="5">
        <f t="shared" si="579"/>
        <v>2.9912682972552541E-2</v>
      </c>
      <c r="AE338" s="5">
        <f t="shared" si="580"/>
        <v>2.2376386445640654E-2</v>
      </c>
      <c r="AF338" s="5">
        <f t="shared" si="581"/>
        <v>8.3694042226852162E-3</v>
      </c>
      <c r="AG338" s="5">
        <f t="shared" si="582"/>
        <v>2.0869299641050132E-3</v>
      </c>
      <c r="AH338" s="5">
        <f t="shared" si="583"/>
        <v>1.1330035044622656E-3</v>
      </c>
      <c r="AI338" s="5">
        <f t="shared" si="584"/>
        <v>1.9211968573416473E-3</v>
      </c>
      <c r="AJ338" s="5">
        <f t="shared" si="585"/>
        <v>1.6288552286566874E-3</v>
      </c>
      <c r="AK338" s="5">
        <f t="shared" si="586"/>
        <v>9.2066545073484689E-4</v>
      </c>
      <c r="AL338" s="5">
        <f t="shared" si="587"/>
        <v>1.9802392318417452E-5</v>
      </c>
      <c r="AM338" s="5">
        <f t="shared" si="588"/>
        <v>1.0144390956460438E-2</v>
      </c>
      <c r="AN338" s="5">
        <f t="shared" si="589"/>
        <v>7.5885808205739423E-3</v>
      </c>
      <c r="AO338" s="5">
        <f t="shared" si="590"/>
        <v>2.8383448113121468E-3</v>
      </c>
      <c r="AP338" s="5">
        <f t="shared" si="591"/>
        <v>7.0774772941828976E-4</v>
      </c>
      <c r="AQ338" s="5">
        <f t="shared" si="592"/>
        <v>1.3235887862365965E-4</v>
      </c>
      <c r="AR338" s="5">
        <f t="shared" si="593"/>
        <v>1.6951019929155756E-4</v>
      </c>
      <c r="AS338" s="5">
        <f t="shared" si="594"/>
        <v>2.874328816139534E-4</v>
      </c>
      <c r="AT338" s="5">
        <f t="shared" si="595"/>
        <v>2.4369525190280319E-4</v>
      </c>
      <c r="AU338" s="5">
        <f t="shared" si="596"/>
        <v>1.3774201352447199E-4</v>
      </c>
      <c r="AV338" s="5">
        <f t="shared" si="597"/>
        <v>5.8391152910140811E-5</v>
      </c>
      <c r="AW338" s="5">
        <f t="shared" si="598"/>
        <v>6.9773476041969889E-7</v>
      </c>
      <c r="AX338" s="5">
        <f t="shared" si="599"/>
        <v>2.8669184676597941E-3</v>
      </c>
      <c r="AY338" s="5">
        <f t="shared" si="600"/>
        <v>2.144617906704116E-3</v>
      </c>
      <c r="AZ338" s="5">
        <f t="shared" si="601"/>
        <v>8.0214802367754954E-4</v>
      </c>
      <c r="BA338" s="5">
        <f t="shared" si="602"/>
        <v>2.0001743274901897E-4</v>
      </c>
      <c r="BB338" s="5">
        <f t="shared" si="603"/>
        <v>3.7406101077290527E-5</v>
      </c>
      <c r="BC338" s="5">
        <f t="shared" si="604"/>
        <v>5.5963777899707617E-6</v>
      </c>
      <c r="BD338" s="5">
        <f t="shared" si="605"/>
        <v>2.1133876719928917E-5</v>
      </c>
      <c r="BE338" s="5">
        <f t="shared" si="606"/>
        <v>3.5836021140149514E-5</v>
      </c>
      <c r="BF338" s="5">
        <f t="shared" si="607"/>
        <v>3.0382982454568865E-5</v>
      </c>
      <c r="BG338" s="5">
        <f t="shared" si="608"/>
        <v>1.7173142059576091E-5</v>
      </c>
      <c r="BH338" s="5">
        <f t="shared" si="609"/>
        <v>7.2799833419751952E-6</v>
      </c>
      <c r="BI338" s="5">
        <f t="shared" si="610"/>
        <v>2.4688857647868112E-6</v>
      </c>
      <c r="BJ338" s="8">
        <f t="shared" si="611"/>
        <v>0.5987787062078479</v>
      </c>
      <c r="BK338" s="8">
        <f t="shared" si="612"/>
        <v>0.23939291514041552</v>
      </c>
      <c r="BL338" s="8">
        <f t="shared" si="613"/>
        <v>0.15605169166471192</v>
      </c>
      <c r="BM338" s="8">
        <f t="shared" si="614"/>
        <v>0.43980992827062509</v>
      </c>
      <c r="BN338" s="8">
        <f t="shared" si="615"/>
        <v>0.558327846645297</v>
      </c>
    </row>
    <row r="339" spans="1:66" x14ac:dyDescent="0.25">
      <c r="A339" t="s">
        <v>99</v>
      </c>
      <c r="B339" t="s">
        <v>116</v>
      </c>
      <c r="C339" t="s">
        <v>130</v>
      </c>
      <c r="D339" s="16"/>
      <c r="E339">
        <f>VLOOKUP(A339,home!$A$2:$E$405,3,FALSE)</f>
        <v>1.3478000000000001</v>
      </c>
      <c r="F339">
        <f>VLOOKUP(B339,home!$B$2:$E$405,3,FALSE)</f>
        <v>1</v>
      </c>
      <c r="G339">
        <f>VLOOKUP(C339,away!$B$2:$E$405,4,FALSE)</f>
        <v>1</v>
      </c>
      <c r="H339">
        <f>VLOOKUP(A339,away!$A$2:$E$405,3,FALSE)</f>
        <v>1.2736000000000001</v>
      </c>
      <c r="I339">
        <f>VLOOKUP(C339,away!$B$2:$E$405,3,FALSE)</f>
        <v>1.7001999999999999</v>
      </c>
      <c r="J339">
        <f>VLOOKUP(B339,home!$B$2:$E$405,4,FALSE)</f>
        <v>1.3313999999999999</v>
      </c>
      <c r="K339" s="3">
        <f t="shared" si="560"/>
        <v>1.3478000000000001</v>
      </c>
      <c r="L339" s="3">
        <f t="shared" si="561"/>
        <v>2.8829799022079996</v>
      </c>
      <c r="M339" s="5">
        <f t="shared" si="562"/>
        <v>1.4541045531472676E-2</v>
      </c>
      <c r="N339" s="5">
        <f t="shared" si="563"/>
        <v>1.9598421167318872E-2</v>
      </c>
      <c r="O339" s="5">
        <f t="shared" si="564"/>
        <v>4.1921542024327171E-2</v>
      </c>
      <c r="P339" s="5">
        <f t="shared" si="565"/>
        <v>5.6501854340388159E-2</v>
      </c>
      <c r="Q339" s="5">
        <f t="shared" si="566"/>
        <v>1.3207376024656194E-2</v>
      </c>
      <c r="R339" s="5">
        <f t="shared" si="567"/>
        <v>6.0429481562851654E-2</v>
      </c>
      <c r="S339" s="5">
        <f t="shared" si="568"/>
        <v>5.4887035753252301E-2</v>
      </c>
      <c r="T339" s="5">
        <f t="shared" si="569"/>
        <v>3.8076599639987593E-2</v>
      </c>
      <c r="U339" s="5">
        <f t="shared" si="570"/>
        <v>8.1446855250411454E-2</v>
      </c>
      <c r="V339" s="5">
        <f t="shared" si="571"/>
        <v>2.3697052691245238E-2</v>
      </c>
      <c r="W339" s="5">
        <f t="shared" si="572"/>
        <v>5.9336338020105376E-3</v>
      </c>
      <c r="X339" s="5">
        <f t="shared" si="573"/>
        <v>1.7106546998258421E-2</v>
      </c>
      <c r="Y339" s="5">
        <f t="shared" si="574"/>
        <v>2.4658915596077812E-2</v>
      </c>
      <c r="Z339" s="5">
        <f t="shared" si="575"/>
        <v>5.8072326948850055E-2</v>
      </c>
      <c r="AA339" s="5">
        <f t="shared" si="576"/>
        <v>7.8269882261660095E-2</v>
      </c>
      <c r="AB339" s="5">
        <f t="shared" si="577"/>
        <v>5.2746073656132764E-2</v>
      </c>
      <c r="AC339" s="5">
        <f t="shared" si="578"/>
        <v>5.7549481937150936E-3</v>
      </c>
      <c r="AD339" s="5">
        <f t="shared" si="579"/>
        <v>1.9993379095874508E-3</v>
      </c>
      <c r="AE339" s="5">
        <f t="shared" si="580"/>
        <v>5.7640510110631756E-3</v>
      </c>
      <c r="AF339" s="5">
        <f t="shared" si="581"/>
        <v>8.3088216100984189E-3</v>
      </c>
      <c r="AG339" s="5">
        <f t="shared" si="582"/>
        <v>7.9847219043150848E-3</v>
      </c>
      <c r="AH339" s="5">
        <f t="shared" si="583"/>
        <v>4.1855337866996682E-2</v>
      </c>
      <c r="AI339" s="5">
        <f t="shared" si="584"/>
        <v>5.6412624377138121E-2</v>
      </c>
      <c r="AJ339" s="5">
        <f t="shared" si="585"/>
        <v>3.8016467567753398E-2</v>
      </c>
      <c r="AK339" s="5">
        <f t="shared" si="586"/>
        <v>1.7079531662606003E-2</v>
      </c>
      <c r="AL339" s="5">
        <f t="shared" si="587"/>
        <v>8.94475555761053E-4</v>
      </c>
      <c r="AM339" s="5">
        <f t="shared" si="588"/>
        <v>5.3894152690839325E-4</v>
      </c>
      <c r="AN339" s="5">
        <f t="shared" si="589"/>
        <v>1.5537575905421898E-3</v>
      </c>
      <c r="AO339" s="5">
        <f t="shared" si="590"/>
        <v>2.23972595321813E-3</v>
      </c>
      <c r="AP339" s="5">
        <f t="shared" si="591"/>
        <v>2.1523616365271741E-3</v>
      </c>
      <c r="AQ339" s="5">
        <f t="shared" si="592"/>
        <v>1.5513038350978409E-3</v>
      </c>
      <c r="AR339" s="5">
        <f t="shared" si="593"/>
        <v>2.4133619574135359E-2</v>
      </c>
      <c r="AS339" s="5">
        <f t="shared" si="594"/>
        <v>3.2527292462019637E-2</v>
      </c>
      <c r="AT339" s="5">
        <f t="shared" si="595"/>
        <v>2.192014239015504E-2</v>
      </c>
      <c r="AU339" s="5">
        <f t="shared" si="596"/>
        <v>9.8479893044836515E-3</v>
      </c>
      <c r="AV339" s="5">
        <f t="shared" si="597"/>
        <v>3.3182799961457669E-3</v>
      </c>
      <c r="AW339" s="5">
        <f t="shared" si="598"/>
        <v>9.6545723798923552E-5</v>
      </c>
      <c r="AX339" s="5">
        <f t="shared" si="599"/>
        <v>1.2106423166118866E-4</v>
      </c>
      <c r="AY339" s="5">
        <f t="shared" si="600"/>
        <v>3.4902574675546035E-4</v>
      </c>
      <c r="AZ339" s="5">
        <f t="shared" si="601"/>
        <v>5.031171066245656E-4</v>
      </c>
      <c r="BA339" s="5">
        <f t="shared" si="602"/>
        <v>4.8349216895188723E-4</v>
      </c>
      <c r="BB339" s="5">
        <f t="shared" si="603"/>
        <v>3.4847455149081139E-4</v>
      </c>
      <c r="BC339" s="5">
        <f t="shared" si="604"/>
        <v>2.0092902567579108E-4</v>
      </c>
      <c r="BD339" s="5">
        <f t="shared" si="605"/>
        <v>1.1596123366627646E-2</v>
      </c>
      <c r="BE339" s="5">
        <f t="shared" si="606"/>
        <v>1.5629255073540741E-2</v>
      </c>
      <c r="BF339" s="5">
        <f t="shared" si="607"/>
        <v>1.0532554994059111E-2</v>
      </c>
      <c r="BG339" s="5">
        <f t="shared" si="608"/>
        <v>4.7319258736642882E-3</v>
      </c>
      <c r="BH339" s="5">
        <f t="shared" si="609"/>
        <v>1.5944224231311821E-3</v>
      </c>
      <c r="BI339" s="5">
        <f t="shared" si="610"/>
        <v>4.297925083792415E-4</v>
      </c>
      <c r="BJ339" s="8">
        <f t="shared" si="611"/>
        <v>0.152680619036827</v>
      </c>
      <c r="BK339" s="8">
        <f t="shared" si="612"/>
        <v>0.15662543781259</v>
      </c>
      <c r="BL339" s="8">
        <f t="shared" si="613"/>
        <v>0.60443919419621905</v>
      </c>
      <c r="BM339" s="8">
        <f t="shared" si="614"/>
        <v>0.76536537732051479</v>
      </c>
      <c r="BN339" s="8">
        <f t="shared" si="615"/>
        <v>0.20619972065101472</v>
      </c>
    </row>
    <row r="340" spans="1:66" x14ac:dyDescent="0.25">
      <c r="A340" t="s">
        <v>99</v>
      </c>
      <c r="B340" t="s">
        <v>109</v>
      </c>
      <c r="C340" t="s">
        <v>417</v>
      </c>
      <c r="D340" s="16"/>
      <c r="E340">
        <f>VLOOKUP(A340,home!$A$2:$E$405,3,FALSE)</f>
        <v>1.3478000000000001</v>
      </c>
      <c r="F340">
        <f>VLOOKUP(B340,home!$B$2:$E$405,3,FALSE)</f>
        <v>0.9355</v>
      </c>
      <c r="G340">
        <f>VLOOKUP(C340,away!$B$2:$E$405,4,FALSE)</f>
        <v>0.8387</v>
      </c>
      <c r="H340">
        <f>VLOOKUP(A340,away!$A$2:$E$405,3,FALSE)</f>
        <v>1.2736000000000001</v>
      </c>
      <c r="I340">
        <f>VLOOKUP(C340,away!$B$2:$E$405,3,FALSE)</f>
        <v>0.751</v>
      </c>
      <c r="J340">
        <f>VLOOKUP(B340,home!$B$2:$E$405,4,FALSE)</f>
        <v>0.81930000000000003</v>
      </c>
      <c r="K340" s="3">
        <f t="shared" si="560"/>
        <v>1.0574890690300001</v>
      </c>
      <c r="L340" s="3">
        <f t="shared" si="561"/>
        <v>0.78363882048000011</v>
      </c>
      <c r="M340" s="5">
        <f t="shared" si="562"/>
        <v>0.158638398578624</v>
      </c>
      <c r="N340" s="5">
        <f t="shared" si="563"/>
        <v>0.16775837242531916</v>
      </c>
      <c r="O340" s="5">
        <f t="shared" si="564"/>
        <v>0.12431520754498904</v>
      </c>
      <c r="P340" s="5">
        <f t="shared" si="565"/>
        <v>0.13146197309302171</v>
      </c>
      <c r="Q340" s="5">
        <f t="shared" si="566"/>
        <v>8.870132253901937E-2</v>
      </c>
      <c r="R340" s="5">
        <f t="shared" si="567"/>
        <v>4.8709111304140802E-2</v>
      </c>
      <c r="S340" s="5">
        <f t="shared" si="568"/>
        <v>2.7235288751583313E-2</v>
      </c>
      <c r="T340" s="5">
        <f t="shared" si="569"/>
        <v>6.9509799769493202E-2</v>
      </c>
      <c r="U340" s="5">
        <f t="shared" si="570"/>
        <v>5.1509352766294508E-2</v>
      </c>
      <c r="V340" s="5">
        <f t="shared" si="571"/>
        <v>2.5077330507067975E-3</v>
      </c>
      <c r="W340" s="5">
        <f t="shared" si="572"/>
        <v>3.1266892997839121E-2</v>
      </c>
      <c r="X340" s="5">
        <f t="shared" si="573"/>
        <v>2.4501951148901028E-2</v>
      </c>
      <c r="Y340" s="5">
        <f t="shared" si="574"/>
        <v>9.6003400488916917E-3</v>
      </c>
      <c r="Z340" s="5">
        <f t="shared" si="575"/>
        <v>1.2723450176335315E-2</v>
      </c>
      <c r="AA340" s="5">
        <f t="shared" si="576"/>
        <v>1.3454909481822422E-2</v>
      </c>
      <c r="AB340" s="5">
        <f t="shared" si="577"/>
        <v>7.1142098509076549E-3</v>
      </c>
      <c r="AC340" s="5">
        <f t="shared" si="578"/>
        <v>1.2988325091462135E-4</v>
      </c>
      <c r="AD340" s="5">
        <f t="shared" si="579"/>
        <v>8.2660993919363799E-3</v>
      </c>
      <c r="AE340" s="5">
        <f t="shared" si="580"/>
        <v>6.4776363774674715E-3</v>
      </c>
      <c r="AF340" s="5">
        <f t="shared" si="581"/>
        <v>2.5380636651684747E-3</v>
      </c>
      <c r="AG340" s="5">
        <f t="shared" si="582"/>
        <v>6.6297507229192321E-4</v>
      </c>
      <c r="AH340" s="5">
        <f t="shared" si="583"/>
        <v>2.4926473721548631E-3</v>
      </c>
      <c r="AI340" s="5">
        <f t="shared" si="584"/>
        <v>2.6359473490001227E-3</v>
      </c>
      <c r="AJ340" s="5">
        <f t="shared" si="585"/>
        <v>1.3937427540531176E-3</v>
      </c>
      <c r="AK340" s="5">
        <f t="shared" si="586"/>
        <v>4.9128924248364667E-4</v>
      </c>
      <c r="AL340" s="5">
        <f t="shared" si="587"/>
        <v>4.3053153813853253E-6</v>
      </c>
      <c r="AM340" s="5">
        <f t="shared" si="588"/>
        <v>1.748261950097651E-3</v>
      </c>
      <c r="AN340" s="5">
        <f t="shared" si="589"/>
        <v>1.3700059324645881E-3</v>
      </c>
      <c r="AO340" s="5">
        <f t="shared" si="590"/>
        <v>5.3679491648357615E-4</v>
      </c>
      <c r="AP340" s="5">
        <f t="shared" si="591"/>
        <v>1.4021777839761662E-4</v>
      </c>
      <c r="AQ340" s="5">
        <f t="shared" si="592"/>
        <v>2.7470023618458575E-5</v>
      </c>
      <c r="AR340" s="5">
        <f t="shared" si="593"/>
        <v>3.9066704931760185E-4</v>
      </c>
      <c r="AS340" s="5">
        <f t="shared" si="594"/>
        <v>4.1312613428356792E-4</v>
      </c>
      <c r="AT340" s="5">
        <f t="shared" si="595"/>
        <v>2.1843818556774644E-4</v>
      </c>
      <c r="AU340" s="5">
        <f t="shared" si="596"/>
        <v>7.6998664498879543E-5</v>
      </c>
      <c r="AV340" s="5">
        <f t="shared" si="597"/>
        <v>2.0356311509368359E-5</v>
      </c>
      <c r="AW340" s="5">
        <f t="shared" si="598"/>
        <v>9.9104710933059751E-8</v>
      </c>
      <c r="AX340" s="5">
        <f t="shared" si="599"/>
        <v>3.0812798367155616E-4</v>
      </c>
      <c r="AY340" s="5">
        <f t="shared" si="600"/>
        <v>2.4146104968125902E-4</v>
      </c>
      <c r="AZ340" s="5">
        <f t="shared" si="601"/>
        <v>9.4609126082042256E-5</v>
      </c>
      <c r="BA340" s="5">
        <f t="shared" si="602"/>
        <v>2.4713127989858402E-5</v>
      </c>
      <c r="BB340" s="5">
        <f t="shared" si="603"/>
        <v>4.8415416170859779E-6</v>
      </c>
      <c r="BC340" s="5">
        <f t="shared" si="604"/>
        <v>7.5880399242361782E-7</v>
      </c>
      <c r="BD340" s="5">
        <f t="shared" si="605"/>
        <v>5.1023644287941238E-5</v>
      </c>
      <c r="BE340" s="5">
        <f t="shared" si="606"/>
        <v>5.395694609657286E-5</v>
      </c>
      <c r="BF340" s="5">
        <f t="shared" si="607"/>
        <v>2.8529440347683356E-5</v>
      </c>
      <c r="BG340" s="5">
        <f t="shared" si="608"/>
        <v>1.0056523771072866E-5</v>
      </c>
      <c r="BH340" s="5">
        <f t="shared" si="609"/>
        <v>2.6586659900874775E-6</v>
      </c>
      <c r="BI340" s="5">
        <f t="shared" si="610"/>
        <v>5.6230204454386609E-7</v>
      </c>
      <c r="BJ340" s="8">
        <f t="shared" si="611"/>
        <v>0.41378071567042396</v>
      </c>
      <c r="BK340" s="8">
        <f t="shared" si="612"/>
        <v>0.32021904308991306</v>
      </c>
      <c r="BL340" s="8">
        <f t="shared" si="613"/>
        <v>0.2533827915335613</v>
      </c>
      <c r="BM340" s="8">
        <f t="shared" si="614"/>
        <v>0.2802802530401492</v>
      </c>
      <c r="BN340" s="8">
        <f t="shared" si="615"/>
        <v>0.71958438548511416</v>
      </c>
    </row>
    <row r="341" spans="1:66" x14ac:dyDescent="0.25">
      <c r="A341" t="s">
        <v>99</v>
      </c>
      <c r="B341" t="s">
        <v>416</v>
      </c>
      <c r="C341" t="s">
        <v>108</v>
      </c>
      <c r="D341" s="16"/>
      <c r="E341">
        <f>VLOOKUP(A341,home!$A$2:$E$405,3,FALSE)</f>
        <v>1.3478000000000001</v>
      </c>
      <c r="F341">
        <f>VLOOKUP(B341,home!$B$2:$E$405,3,FALSE)</f>
        <v>0.7641</v>
      </c>
      <c r="G341">
        <f>VLOOKUP(C341,away!$B$2:$E$405,4,FALSE)</f>
        <v>0.9355</v>
      </c>
      <c r="H341">
        <f>VLOOKUP(A341,away!$A$2:$E$405,3,FALSE)</f>
        <v>1.2736000000000001</v>
      </c>
      <c r="I341">
        <f>VLOOKUP(C341,away!$B$2:$E$405,3,FALSE)</f>
        <v>0.78520000000000001</v>
      </c>
      <c r="J341">
        <f>VLOOKUP(B341,home!$B$2:$E$405,4,FALSE)</f>
        <v>0.69979999999999998</v>
      </c>
      <c r="K341" s="3">
        <f t="shared" si="560"/>
        <v>0.96342839829000015</v>
      </c>
      <c r="L341" s="3">
        <f t="shared" si="561"/>
        <v>0.69982149785600001</v>
      </c>
      <c r="M341" s="5">
        <f t="shared" si="562"/>
        <v>0.18952205118333215</v>
      </c>
      <c r="N341" s="5">
        <f t="shared" si="563"/>
        <v>0.18259092621219311</v>
      </c>
      <c r="O341" s="5">
        <f t="shared" si="564"/>
        <v>0.13263160573586102</v>
      </c>
      <c r="P341" s="5">
        <f t="shared" si="565"/>
        <v>0.12778105547673138</v>
      </c>
      <c r="Q341" s="5">
        <f t="shared" si="566"/>
        <v>8.7956641791450407E-2</v>
      </c>
      <c r="R341" s="5">
        <f t="shared" si="567"/>
        <v>4.6409224494558338E-2</v>
      </c>
      <c r="S341" s="5">
        <f t="shared" si="568"/>
        <v>2.1538388325790095E-2</v>
      </c>
      <c r="T341" s="5">
        <f t="shared" si="569"/>
        <v>6.1553948804876482E-2</v>
      </c>
      <c r="U341" s="5">
        <f t="shared" si="570"/>
        <v>4.4711964820673383E-2</v>
      </c>
      <c r="V341" s="5">
        <f t="shared" si="571"/>
        <v>1.6135313814426438E-3</v>
      </c>
      <c r="W341" s="5">
        <f t="shared" si="572"/>
        <v>2.8246642173368124E-2</v>
      </c>
      <c r="X341" s="5">
        <f t="shared" si="573"/>
        <v>1.9767607435168942E-2</v>
      </c>
      <c r="Y341" s="5">
        <f t="shared" si="574"/>
        <v>6.9168983221546644E-3</v>
      </c>
      <c r="Z341" s="5">
        <f t="shared" si="575"/>
        <v>1.0826057666705729E-2</v>
      </c>
      <c r="AA341" s="5">
        <f t="shared" si="576"/>
        <v>1.0430131397629477E-2</v>
      </c>
      <c r="AB341" s="5">
        <f t="shared" si="577"/>
        <v>5.0243423931862034E-3</v>
      </c>
      <c r="AC341" s="5">
        <f t="shared" si="578"/>
        <v>6.7992992661749873E-5</v>
      </c>
      <c r="AD341" s="5">
        <f t="shared" si="579"/>
        <v>6.8034043065397032E-3</v>
      </c>
      <c r="AE341" s="5">
        <f t="shared" si="580"/>
        <v>4.7611685923225769E-3</v>
      </c>
      <c r="AF341" s="5">
        <f t="shared" si="581"/>
        <v>1.6659840679120641E-3</v>
      </c>
      <c r="AG341" s="5">
        <f t="shared" si="582"/>
        <v>3.8863048860348433E-4</v>
      </c>
      <c r="AH341" s="5">
        <f t="shared" si="583"/>
        <v>1.894076973047359E-3</v>
      </c>
      <c r="AI341" s="5">
        <f t="shared" si="584"/>
        <v>1.8248075443809885E-3</v>
      </c>
      <c r="AJ341" s="5">
        <f t="shared" si="585"/>
        <v>8.7903570483524216E-4</v>
      </c>
      <c r="AK341" s="5">
        <f t="shared" si="586"/>
        <v>2.8229598704971297E-4</v>
      </c>
      <c r="AL341" s="5">
        <f t="shared" si="587"/>
        <v>1.833710919250362E-6</v>
      </c>
      <c r="AM341" s="5">
        <f t="shared" si="588"/>
        <v>1.3109185827937676E-3</v>
      </c>
      <c r="AN341" s="5">
        <f t="shared" si="589"/>
        <v>9.1740900617799919E-4</v>
      </c>
      <c r="AO341" s="5">
        <f t="shared" si="590"/>
        <v>3.2101127242503582E-4</v>
      </c>
      <c r="AP341" s="5">
        <f t="shared" si="591"/>
        <v>7.4883529832383026E-5</v>
      </c>
      <c r="AQ341" s="5">
        <f t="shared" si="592"/>
        <v>1.3101276003010688E-5</v>
      </c>
      <c r="AR341" s="5">
        <f t="shared" si="593"/>
        <v>2.6510315686651233E-4</v>
      </c>
      <c r="AS341" s="5">
        <f t="shared" si="594"/>
        <v>2.5540790980152663E-4</v>
      </c>
      <c r="AT341" s="5">
        <f t="shared" si="595"/>
        <v>1.2303361672534081E-4</v>
      </c>
      <c r="AU341" s="5">
        <f t="shared" si="596"/>
        <v>3.9511360099173633E-5</v>
      </c>
      <c r="AV341" s="5">
        <f t="shared" si="597"/>
        <v>9.5165915936515657E-6</v>
      </c>
      <c r="AW341" s="5">
        <f t="shared" si="598"/>
        <v>3.434275197324864E-8</v>
      </c>
      <c r="AX341" s="5">
        <f t="shared" si="599"/>
        <v>2.1049603175159933E-4</v>
      </c>
      <c r="AY341" s="5">
        <f t="shared" si="600"/>
        <v>1.4730964823314837E-4</v>
      </c>
      <c r="AZ341" s="5">
        <f t="shared" si="601"/>
        <v>5.1545229337581175E-5</v>
      </c>
      <c r="BA341" s="5">
        <f t="shared" si="602"/>
        <v>1.20241532007857E-5</v>
      </c>
      <c r="BB341" s="5">
        <f t="shared" si="603"/>
        <v>2.1036902258559661E-6</v>
      </c>
      <c r="BC341" s="5">
        <f t="shared" si="604"/>
        <v>2.944415289767099E-7</v>
      </c>
      <c r="BD341" s="5">
        <f t="shared" si="605"/>
        <v>3.092081472077945E-5</v>
      </c>
      <c r="BE341" s="5">
        <f t="shared" si="606"/>
        <v>2.97899910002624E-5</v>
      </c>
      <c r="BF341" s="5">
        <f t="shared" si="607"/>
        <v>1.4350261657228162E-5</v>
      </c>
      <c r="BG341" s="5">
        <f t="shared" si="608"/>
        <v>4.6084832011552446E-6</v>
      </c>
      <c r="BH341" s="5">
        <f t="shared" si="609"/>
        <v>1.1099858972588422E-6</v>
      </c>
      <c r="BI341" s="5">
        <f t="shared" si="610"/>
        <v>2.1387838702411506E-7</v>
      </c>
      <c r="BJ341" s="8">
        <f t="shared" si="611"/>
        <v>0.40371294905609967</v>
      </c>
      <c r="BK341" s="8">
        <f t="shared" si="612"/>
        <v>0.34067216271911049</v>
      </c>
      <c r="BL341" s="8">
        <f t="shared" si="613"/>
        <v>0.2448610511011716</v>
      </c>
      <c r="BM341" s="8">
        <f t="shared" si="614"/>
        <v>0.23303344034347989</v>
      </c>
      <c r="BN341" s="8">
        <f t="shared" si="615"/>
        <v>0.76689150489412639</v>
      </c>
    </row>
    <row r="342" spans="1:66" x14ac:dyDescent="0.25">
      <c r="A342" t="s">
        <v>99</v>
      </c>
      <c r="B342" t="s">
        <v>119</v>
      </c>
      <c r="C342" t="s">
        <v>435</v>
      </c>
      <c r="D342" s="16"/>
      <c r="E342">
        <f>VLOOKUP(A342,home!$A$2:$E$405,3,FALSE)</f>
        <v>1.3478000000000001</v>
      </c>
      <c r="F342">
        <f>VLOOKUP(B342,home!$B$2:$E$405,3,FALSE)</f>
        <v>0.8387</v>
      </c>
      <c r="G342">
        <f>VLOOKUP(C342,away!$B$2:$E$405,4,FALSE)</f>
        <v>1.4239999999999999</v>
      </c>
      <c r="H342">
        <f>VLOOKUP(A342,away!$A$2:$E$405,3,FALSE)</f>
        <v>1.2736000000000001</v>
      </c>
      <c r="I342">
        <f>VLOOKUP(C342,away!$B$2:$E$405,3,FALSE)</f>
        <v>0.90559999999999996</v>
      </c>
      <c r="J342">
        <f>VLOOKUP(B342,home!$B$2:$E$405,4,FALSE)</f>
        <v>1.4338</v>
      </c>
      <c r="K342" s="3">
        <f t="shared" si="560"/>
        <v>1.60968940064</v>
      </c>
      <c r="L342" s="3">
        <f t="shared" si="561"/>
        <v>1.6537050030079998</v>
      </c>
      <c r="M342" s="5">
        <f t="shared" si="562"/>
        <v>3.825831320436545E-2</v>
      </c>
      <c r="N342" s="5">
        <f t="shared" si="563"/>
        <v>6.1584001251432423E-2</v>
      </c>
      <c r="O342" s="5">
        <f t="shared" si="564"/>
        <v>6.3267963952706174E-2</v>
      </c>
      <c r="P342" s="5">
        <f t="shared" si="565"/>
        <v>0.10184177097474473</v>
      </c>
      <c r="Q342" s="5">
        <f t="shared" si="566"/>
        <v>4.9565557031715633E-2</v>
      </c>
      <c r="R342" s="5">
        <f t="shared" si="567"/>
        <v>5.2313274259359999E-2</v>
      </c>
      <c r="S342" s="5">
        <f t="shared" si="568"/>
        <v>6.777446159132347E-2</v>
      </c>
      <c r="T342" s="5">
        <f t="shared" si="569"/>
        <v>8.1966809640226498E-2</v>
      </c>
      <c r="U342" s="5">
        <f t="shared" si="570"/>
        <v>8.4208123088065148E-2</v>
      </c>
      <c r="V342" s="5">
        <f t="shared" si="571"/>
        <v>2.0045813771390607E-2</v>
      </c>
      <c r="W342" s="5">
        <f t="shared" si="572"/>
        <v>2.659505059692336E-2</v>
      </c>
      <c r="X342" s="5">
        <f t="shared" si="573"/>
        <v>4.3980368227383056E-2</v>
      </c>
      <c r="Y342" s="5">
        <f t="shared" si="574"/>
        <v>3.6365277485878728E-2</v>
      </c>
      <c r="Z342" s="5">
        <f t="shared" si="575"/>
        <v>2.8836907788811081E-2</v>
      </c>
      <c r="AA342" s="5">
        <f t="shared" si="576"/>
        <v>4.6418464814882258E-2</v>
      </c>
      <c r="AB342" s="5">
        <f t="shared" si="577"/>
        <v>3.7359655403248378E-2</v>
      </c>
      <c r="AC342" s="5">
        <f t="shared" si="578"/>
        <v>3.3350613960082447E-3</v>
      </c>
      <c r="AD342" s="5">
        <f t="shared" si="579"/>
        <v>1.0702442763838011E-2</v>
      </c>
      <c r="AE342" s="5">
        <f t="shared" si="580"/>
        <v>1.7698683142965684E-2</v>
      </c>
      <c r="AF342" s="5">
        <f t="shared" si="581"/>
        <v>1.4634200430087856E-2</v>
      </c>
      <c r="AG342" s="5">
        <f t="shared" si="582"/>
        <v>8.0668834887527019E-3</v>
      </c>
      <c r="AH342" s="5">
        <f t="shared" si="583"/>
        <v>1.1921934670409317E-2</v>
      </c>
      <c r="AI342" s="5">
        <f t="shared" si="584"/>
        <v>1.9190611874080409E-2</v>
      </c>
      <c r="AJ342" s="5">
        <f t="shared" si="585"/>
        <v>1.5445462262751682E-2</v>
      </c>
      <c r="AK342" s="5">
        <f t="shared" si="586"/>
        <v>8.287465630778831E-3</v>
      </c>
      <c r="AL342" s="5">
        <f t="shared" si="587"/>
        <v>3.5511085610562509E-4</v>
      </c>
      <c r="AM342" s="5">
        <f t="shared" si="588"/>
        <v>3.4455217355812613E-3</v>
      </c>
      <c r="AN342" s="5">
        <f t="shared" si="589"/>
        <v>5.6978765321035385E-3</v>
      </c>
      <c r="AO342" s="5">
        <f t="shared" si="590"/>
        <v>4.7113034638307481E-3</v>
      </c>
      <c r="AP342" s="5">
        <f t="shared" si="591"/>
        <v>2.5970353696086086E-3</v>
      </c>
      <c r="AQ342" s="5">
        <f t="shared" si="592"/>
        <v>1.073682595927622E-3</v>
      </c>
      <c r="AR342" s="5">
        <f t="shared" si="593"/>
        <v>3.9430726019980839E-3</v>
      </c>
      <c r="AS342" s="5">
        <f t="shared" si="594"/>
        <v>6.3471221733903006E-3</v>
      </c>
      <c r="AT342" s="5">
        <f t="shared" si="595"/>
        <v>5.1084476435367433E-3</v>
      </c>
      <c r="AU342" s="5">
        <f t="shared" si="596"/>
        <v>2.7410046751751606E-3</v>
      </c>
      <c r="AV342" s="5">
        <f t="shared" si="597"/>
        <v>1.1030415431835358E-3</v>
      </c>
      <c r="AW342" s="5">
        <f t="shared" si="598"/>
        <v>2.6257995720484481E-5</v>
      </c>
      <c r="AX342" s="5">
        <f t="shared" si="599"/>
        <v>9.2436996957331516E-4</v>
      </c>
      <c r="AY342" s="5">
        <f t="shared" si="600"/>
        <v>1.5286352433137439E-3</v>
      </c>
      <c r="AZ342" s="5">
        <f t="shared" si="601"/>
        <v>1.263955874821145E-3</v>
      </c>
      <c r="BA342" s="5">
        <f t="shared" si="602"/>
        <v>6.9673671792436014E-4</v>
      </c>
      <c r="BB342" s="5">
        <f t="shared" si="603"/>
        <v>2.8804924905272215E-4</v>
      </c>
      <c r="BC342" s="5">
        <f t="shared" si="604"/>
        <v>9.5269696854236789E-5</v>
      </c>
      <c r="BD342" s="5">
        <f t="shared" si="605"/>
        <v>1.0867798148580005E-3</v>
      </c>
      <c r="BE342" s="5">
        <f t="shared" si="606"/>
        <v>1.749377948806425E-3</v>
      </c>
      <c r="BF342" s="5">
        <f t="shared" si="607"/>
        <v>1.4079775709535233E-3</v>
      </c>
      <c r="BG342" s="5">
        <f t="shared" si="608"/>
        <v>7.5546885743424678E-4</v>
      </c>
      <c r="BH342" s="5">
        <f t="shared" si="609"/>
        <v>3.0401755308137965E-4</v>
      </c>
      <c r="BI342" s="5">
        <f t="shared" si="610"/>
        <v>9.7874766560721019E-5</v>
      </c>
      <c r="BJ342" s="8">
        <f t="shared" si="611"/>
        <v>0.37348171050779527</v>
      </c>
      <c r="BK342" s="8">
        <f t="shared" si="612"/>
        <v>0.23313916703725188</v>
      </c>
      <c r="BL342" s="8">
        <f t="shared" si="613"/>
        <v>0.36305714110526027</v>
      </c>
      <c r="BM342" s="8">
        <f t="shared" si="614"/>
        <v>0.63018166851720137</v>
      </c>
      <c r="BN342" s="8">
        <f t="shared" si="615"/>
        <v>0.3668308806743244</v>
      </c>
    </row>
    <row r="343" spans="1:66" x14ac:dyDescent="0.25">
      <c r="A343" t="s">
        <v>122</v>
      </c>
      <c r="B343" t="s">
        <v>123</v>
      </c>
      <c r="C343" t="s">
        <v>136</v>
      </c>
      <c r="D343" s="16"/>
      <c r="E343">
        <f>VLOOKUP(A343,home!$A$2:$E$405,3,FALSE)</f>
        <v>1.2608999999999999</v>
      </c>
      <c r="F343">
        <f>VLOOKUP(B343,home!$B$2:$E$405,3,FALSE)</f>
        <v>1.1033999999999999</v>
      </c>
      <c r="G343">
        <f>VLOOKUP(C343,away!$B$2:$E$405,4,FALSE)</f>
        <v>1.0345</v>
      </c>
      <c r="H343">
        <f>VLOOKUP(A343,away!$A$2:$E$405,3,FALSE)</f>
        <v>1.0995999999999999</v>
      </c>
      <c r="I343">
        <f>VLOOKUP(C343,away!$B$2:$E$405,3,FALSE)</f>
        <v>1.3048</v>
      </c>
      <c r="J343">
        <f>VLOOKUP(B343,home!$B$2:$E$405,4,FALSE)</f>
        <v>1.2653000000000001</v>
      </c>
      <c r="K343" s="3">
        <f t="shared" si="560"/>
        <v>1.4392761185699996</v>
      </c>
      <c r="L343" s="3">
        <f t="shared" si="561"/>
        <v>1.815399398624</v>
      </c>
      <c r="M343" s="5">
        <f t="shared" si="562"/>
        <v>3.8593341507610165E-2</v>
      </c>
      <c r="N343" s="5">
        <f t="shared" si="563"/>
        <v>5.5546474767719609E-2</v>
      </c>
      <c r="O343" s="5">
        <f t="shared" si="564"/>
        <v>7.0062328963806139E-2</v>
      </c>
      <c r="P343" s="5">
        <f t="shared" si="565"/>
        <v>0.10083903688900135</v>
      </c>
      <c r="Q343" s="5">
        <f t="shared" si="566"/>
        <v>3.9973357301964961E-2</v>
      </c>
      <c r="R343" s="5">
        <f t="shared" si="567"/>
        <v>6.3595554933545281E-2</v>
      </c>
      <c r="S343" s="5">
        <f t="shared" si="568"/>
        <v>6.5869596693877042E-2</v>
      </c>
      <c r="T343" s="5">
        <f t="shared" si="569"/>
        <v>7.2567608806969455E-2</v>
      </c>
      <c r="U343" s="5">
        <f t="shared" si="570"/>
        <v>9.1531563463058241E-2</v>
      </c>
      <c r="V343" s="5">
        <f t="shared" si="571"/>
        <v>1.9123122254903716E-2</v>
      </c>
      <c r="W343" s="5">
        <f t="shared" si="572"/>
        <v>1.9177566181261298E-2</v>
      </c>
      <c r="X343" s="5">
        <f t="shared" si="573"/>
        <v>3.4814942112533713E-2</v>
      </c>
      <c r="Y343" s="5">
        <f t="shared" si="574"/>
        <v>3.1601512487111551E-2</v>
      </c>
      <c r="Z343" s="5">
        <f t="shared" si="575"/>
        <v>3.8483777393839222E-2</v>
      </c>
      <c r="AA343" s="5">
        <f t="shared" si="576"/>
        <v>5.5388781755316814E-2</v>
      </c>
      <c r="AB343" s="5">
        <f t="shared" si="577"/>
        <v>3.9859875408556601E-2</v>
      </c>
      <c r="AC343" s="5">
        <f t="shared" si="578"/>
        <v>3.1228787712558989E-3</v>
      </c>
      <c r="AD343" s="5">
        <f t="shared" si="579"/>
        <v>6.9004532542462612E-3</v>
      </c>
      <c r="AE343" s="5">
        <f t="shared" si="580"/>
        <v>1.2527078687991685E-2</v>
      </c>
      <c r="AF343" s="5">
        <f t="shared" si="581"/>
        <v>1.137082555834782E-2</v>
      </c>
      <c r="AG343" s="5">
        <f t="shared" si="582"/>
        <v>6.8808632934943478E-3</v>
      </c>
      <c r="AH343" s="5">
        <f t="shared" si="583"/>
        <v>1.7465856584388904E-2</v>
      </c>
      <c r="AI343" s="5">
        <f t="shared" si="584"/>
        <v>2.513819027227953E-2</v>
      </c>
      <c r="AJ343" s="5">
        <f t="shared" si="585"/>
        <v>1.8090398461480306E-2</v>
      </c>
      <c r="AK343" s="5">
        <f t="shared" si="586"/>
        <v>8.6790261603413594E-3</v>
      </c>
      <c r="AL343" s="5">
        <f t="shared" si="587"/>
        <v>3.2638592597892158E-4</v>
      </c>
      <c r="AM343" s="5">
        <f t="shared" si="588"/>
        <v>1.986331515229053E-3</v>
      </c>
      <c r="AN343" s="5">
        <f t="shared" si="589"/>
        <v>3.6059850382147208E-3</v>
      </c>
      <c r="AO343" s="5">
        <f t="shared" si="590"/>
        <v>3.2731515349110744E-3</v>
      </c>
      <c r="AP343" s="5">
        <f t="shared" si="591"/>
        <v>1.9806924426942624E-3</v>
      </c>
      <c r="AQ343" s="5">
        <f t="shared" si="592"/>
        <v>8.9893696733156644E-4</v>
      </c>
      <c r="AR343" s="5">
        <f t="shared" si="593"/>
        <v>6.3415011079505281E-3</v>
      </c>
      <c r="AS343" s="5">
        <f t="shared" si="594"/>
        <v>9.1271711005583879E-3</v>
      </c>
      <c r="AT343" s="5">
        <f t="shared" si="595"/>
        <v>6.5682596975679755E-3</v>
      </c>
      <c r="AU343" s="5">
        <f t="shared" si="596"/>
        <v>3.1511797744251326E-3</v>
      </c>
      <c r="AV343" s="5">
        <f t="shared" si="597"/>
        <v>1.1338544486627228E-3</v>
      </c>
      <c r="AW343" s="5">
        <f t="shared" si="598"/>
        <v>2.3688918249271227E-5</v>
      </c>
      <c r="AX343" s="5">
        <f t="shared" si="599"/>
        <v>4.7647991890535684E-4</v>
      </c>
      <c r="AY343" s="5">
        <f t="shared" si="600"/>
        <v>8.6500135823719686E-4</v>
      </c>
      <c r="AZ343" s="5">
        <f t="shared" si="601"/>
        <v>7.851614727763756E-4</v>
      </c>
      <c r="BA343" s="5">
        <f t="shared" si="602"/>
        <v>4.751272218336555E-4</v>
      </c>
      <c r="BB343" s="5">
        <f t="shared" si="603"/>
        <v>2.1563641819667749E-4</v>
      </c>
      <c r="BC343" s="5">
        <f t="shared" si="604"/>
        <v>7.8293244783136324E-5</v>
      </c>
      <c r="BD343" s="5">
        <f t="shared" si="605"/>
        <v>1.9187262162911371E-3</v>
      </c>
      <c r="BE343" s="5">
        <f t="shared" si="606"/>
        <v>2.7615768211820095E-3</v>
      </c>
      <c r="BF343" s="5">
        <f t="shared" si="607"/>
        <v>1.9873357841618602E-3</v>
      </c>
      <c r="BG343" s="5">
        <f t="shared" si="608"/>
        <v>9.5344164457458335E-4</v>
      </c>
      <c r="BH343" s="5">
        <f t="shared" si="609"/>
        <v>3.4306644737157576E-4</v>
      </c>
      <c r="BI343" s="5">
        <f t="shared" si="610"/>
        <v>9.8753468956911967E-5</v>
      </c>
      <c r="BJ343" s="8">
        <f t="shared" si="611"/>
        <v>0.30600147958475382</v>
      </c>
      <c r="BK343" s="8">
        <f t="shared" si="612"/>
        <v>0.22873936340086429</v>
      </c>
      <c r="BL343" s="8">
        <f t="shared" si="613"/>
        <v>0.42419644251447608</v>
      </c>
      <c r="BM343" s="8">
        <f t="shared" si="614"/>
        <v>0.62796965609029798</v>
      </c>
      <c r="BN343" s="8">
        <f t="shared" si="615"/>
        <v>0.3686100943636475</v>
      </c>
    </row>
    <row r="344" spans="1:66" x14ac:dyDescent="0.25">
      <c r="A344" t="s">
        <v>122</v>
      </c>
      <c r="B344" t="s">
        <v>127</v>
      </c>
      <c r="C344" t="s">
        <v>141</v>
      </c>
      <c r="D344" s="16"/>
      <c r="E344">
        <f>VLOOKUP(A344,home!$A$2:$E$405,3,FALSE)</f>
        <v>1.2608999999999999</v>
      </c>
      <c r="F344">
        <f>VLOOKUP(B344,home!$B$2:$E$405,3,FALSE)</f>
        <v>0.75860000000000005</v>
      </c>
      <c r="G344">
        <f>VLOOKUP(C344,away!$B$2:$E$405,4,FALSE)</f>
        <v>0.72409999999999997</v>
      </c>
      <c r="H344">
        <f>VLOOKUP(A344,away!$A$2:$E$405,3,FALSE)</f>
        <v>1.0995999999999999</v>
      </c>
      <c r="I344">
        <f>VLOOKUP(C344,away!$B$2:$E$405,3,FALSE)</f>
        <v>0.59309999999999996</v>
      </c>
      <c r="J344">
        <f>VLOOKUP(B344,home!$B$2:$E$405,4,FALSE)</f>
        <v>0.75129999999999997</v>
      </c>
      <c r="K344" s="3">
        <f t="shared" si="560"/>
        <v>0.69261521963399997</v>
      </c>
      <c r="L344" s="3">
        <f t="shared" si="561"/>
        <v>0.48997739458799988</v>
      </c>
      <c r="M344" s="5">
        <f t="shared" si="562"/>
        <v>0.30648311519125798</v>
      </c>
      <c r="N344" s="5">
        <f t="shared" si="563"/>
        <v>0.21227487014230567</v>
      </c>
      <c r="O344" s="5">
        <f t="shared" si="564"/>
        <v>0.15016979826662644</v>
      </c>
      <c r="P344" s="5">
        <f t="shared" si="565"/>
        <v>0.10400988780883294</v>
      </c>
      <c r="Q344" s="5">
        <f t="shared" si="566"/>
        <v>7.3512402903195925E-2</v>
      </c>
      <c r="R344" s="5">
        <f t="shared" si="567"/>
        <v>3.6789903250243582E-2</v>
      </c>
      <c r="S344" s="5">
        <f t="shared" si="568"/>
        <v>8.8243497160154349E-3</v>
      </c>
      <c r="T344" s="5">
        <f t="shared" si="569"/>
        <v>3.6019415644411253E-2</v>
      </c>
      <c r="U344" s="5">
        <f t="shared" si="570"/>
        <v>2.5481246919981066E-2</v>
      </c>
      <c r="V344" s="5">
        <f t="shared" si="571"/>
        <v>3.3274250084830773E-4</v>
      </c>
      <c r="W344" s="5">
        <f t="shared" si="572"/>
        <v>1.6971936360873383E-2</v>
      </c>
      <c r="X344" s="5">
        <f t="shared" si="573"/>
        <v>8.3158651592140798E-3</v>
      </c>
      <c r="Y344" s="5">
        <f t="shared" si="574"/>
        <v>2.0372929722284189E-3</v>
      </c>
      <c r="Z344" s="5">
        <f t="shared" si="575"/>
        <v>6.0087403138996461E-3</v>
      </c>
      <c r="AA344" s="5">
        <f t="shared" si="576"/>
        <v>4.1617449922352733E-3</v>
      </c>
      <c r="AB344" s="5">
        <f t="shared" si="577"/>
        <v>1.4412439609288665E-3</v>
      </c>
      <c r="AC344" s="5">
        <f t="shared" si="578"/>
        <v>7.0575890781262625E-6</v>
      </c>
      <c r="AD344" s="5">
        <f t="shared" si="579"/>
        <v>2.9387553575501465E-3</v>
      </c>
      <c r="AE344" s="5">
        <f t="shared" si="580"/>
        <v>1.4399236934239468E-3</v>
      </c>
      <c r="AF344" s="5">
        <f t="shared" si="581"/>
        <v>3.5276502985469765E-4</v>
      </c>
      <c r="AG344" s="5">
        <f t="shared" si="582"/>
        <v>5.7615630076654259E-5</v>
      </c>
      <c r="AH344" s="5">
        <f t="shared" si="583"/>
        <v>7.3603673094010719E-4</v>
      </c>
      <c r="AI344" s="5">
        <f t="shared" si="584"/>
        <v>5.0979024205877372E-4</v>
      </c>
      <c r="AJ344" s="5">
        <f t="shared" si="585"/>
        <v>1.7654424023540375E-4</v>
      </c>
      <c r="AK344" s="5">
        <f t="shared" si="586"/>
        <v>4.0759075908587278E-5</v>
      </c>
      <c r="AL344" s="5">
        <f t="shared" si="587"/>
        <v>9.5804174759666619E-8</v>
      </c>
      <c r="AM344" s="5">
        <f t="shared" si="588"/>
        <v>4.0708533748403801E-4</v>
      </c>
      <c r="AN344" s="5">
        <f t="shared" si="589"/>
        <v>1.9946261303540558E-4</v>
      </c>
      <c r="AO344" s="5">
        <f t="shared" si="590"/>
        <v>4.8866085726401221E-5</v>
      </c>
      <c r="AP344" s="5">
        <f t="shared" si="591"/>
        <v>7.9810924559786407E-6</v>
      </c>
      <c r="AQ344" s="5">
        <f t="shared" si="592"/>
        <v>9.7763872188658868E-7</v>
      </c>
      <c r="AR344" s="5">
        <f t="shared" si="593"/>
        <v>7.21282719494205E-5</v>
      </c>
      <c r="AS344" s="5">
        <f t="shared" si="594"/>
        <v>4.9957138918068756E-5</v>
      </c>
      <c r="AT344" s="5">
        <f t="shared" si="595"/>
        <v>1.7300537372012218E-5</v>
      </c>
      <c r="AU344" s="5">
        <f t="shared" si="596"/>
        <v>3.9942051639008229E-6</v>
      </c>
      <c r="AV344" s="5">
        <f t="shared" si="597"/>
        <v>6.916118217146062E-7</v>
      </c>
      <c r="AW344" s="5">
        <f t="shared" si="598"/>
        <v>9.0312945789602221E-10</v>
      </c>
      <c r="AX344" s="5">
        <f t="shared" si="599"/>
        <v>4.6992250071881293E-5</v>
      </c>
      <c r="AY344" s="5">
        <f t="shared" si="600"/>
        <v>2.3025140256048143E-5</v>
      </c>
      <c r="AZ344" s="5">
        <f t="shared" si="601"/>
        <v>5.6408991163408709E-6</v>
      </c>
      <c r="BA344" s="5">
        <f t="shared" si="602"/>
        <v>9.2130435071948363E-7</v>
      </c>
      <c r="BB344" s="5">
        <f t="shared" si="603"/>
        <v>1.1285457634703035E-7</v>
      </c>
      <c r="BC344" s="5">
        <f t="shared" si="604"/>
        <v>1.1059238257170093E-8</v>
      </c>
      <c r="BD344" s="5">
        <f t="shared" si="605"/>
        <v>5.8902037943186275E-6</v>
      </c>
      <c r="BE344" s="5">
        <f t="shared" si="606"/>
        <v>4.0796447946910158E-6</v>
      </c>
      <c r="BF344" s="5">
        <f t="shared" si="607"/>
        <v>1.4128120377518112E-6</v>
      </c>
      <c r="BG344" s="5">
        <f t="shared" si="608"/>
        <v>3.2617837327634334E-7</v>
      </c>
      <c r="BH344" s="5">
        <f t="shared" si="609"/>
        <v>5.647902641166383E-8</v>
      </c>
      <c r="BI344" s="5">
        <f t="shared" si="610"/>
        <v>7.8236466565658091E-9</v>
      </c>
      <c r="BJ344" s="8">
        <f t="shared" si="611"/>
        <v>0.35466191916816747</v>
      </c>
      <c r="BK344" s="8">
        <f t="shared" si="612"/>
        <v>0.41968027375046363</v>
      </c>
      <c r="BL344" s="8">
        <f t="shared" si="613"/>
        <v>0.21966291258605627</v>
      </c>
      <c r="BM344" s="8">
        <f t="shared" si="614"/>
        <v>0.11675084401899795</v>
      </c>
      <c r="BN344" s="8">
        <f t="shared" si="615"/>
        <v>0.88323997756246253</v>
      </c>
    </row>
    <row r="345" spans="1:66" x14ac:dyDescent="0.25">
      <c r="A345" t="s">
        <v>122</v>
      </c>
      <c r="B345" t="s">
        <v>104</v>
      </c>
      <c r="C345" t="s">
        <v>144</v>
      </c>
      <c r="D345" s="16"/>
      <c r="E345">
        <f>VLOOKUP(A345,home!$A$2:$E$405,3,FALSE)</f>
        <v>1.2608999999999999</v>
      </c>
      <c r="F345">
        <f>VLOOKUP(B345,home!$B$2:$E$405,3,FALSE)</f>
        <v>0.7419</v>
      </c>
      <c r="G345">
        <f>VLOOKUP(C345,away!$B$2:$E$405,4,FALSE)</f>
        <v>1.3448</v>
      </c>
      <c r="H345">
        <f>VLOOKUP(A345,away!$A$2:$E$405,3,FALSE)</f>
        <v>1.0995999999999999</v>
      </c>
      <c r="I345">
        <f>VLOOKUP(C345,away!$B$2:$E$405,3,FALSE)</f>
        <v>1.6211</v>
      </c>
      <c r="J345">
        <f>VLOOKUP(B345,home!$B$2:$E$405,4,FALSE)</f>
        <v>1.0924</v>
      </c>
      <c r="K345" s="3">
        <f t="shared" si="560"/>
        <v>1.2580089076079999</v>
      </c>
      <c r="L345" s="3">
        <f t="shared" si="561"/>
        <v>1.9472702481439998</v>
      </c>
      <c r="M345" s="5">
        <f t="shared" si="562"/>
        <v>4.0547580967373639E-2</v>
      </c>
      <c r="N345" s="5">
        <f t="shared" si="563"/>
        <v>5.1009218038912639E-2</v>
      </c>
      <c r="O345" s="5">
        <f t="shared" si="564"/>
        <v>7.8957098051976593E-2</v>
      </c>
      <c r="P345" s="5">
        <f t="shared" si="565"/>
        <v>9.9328732668264794E-2</v>
      </c>
      <c r="Q345" s="5">
        <f t="shared" si="566"/>
        <v>3.2085025331535399E-2</v>
      </c>
      <c r="R345" s="5">
        <f t="shared" si="567"/>
        <v>7.6875403958201319E-2</v>
      </c>
      <c r="S345" s="5">
        <f t="shared" si="568"/>
        <v>6.0830984846065153E-2</v>
      </c>
      <c r="T345" s="5">
        <f t="shared" si="569"/>
        <v>6.2478215239045447E-2</v>
      </c>
      <c r="U345" s="5">
        <f t="shared" si="570"/>
        <v>9.6709942955380546E-2</v>
      </c>
      <c r="V345" s="5">
        <f t="shared" si="571"/>
        <v>1.6557405419529606E-2</v>
      </c>
      <c r="W345" s="5">
        <f t="shared" si="572"/>
        <v>1.3454415889299945E-2</v>
      </c>
      <c r="X345" s="5">
        <f t="shared" si="573"/>
        <v>2.6199383767389672E-2</v>
      </c>
      <c r="Y345" s="5">
        <f t="shared" si="574"/>
        <v>2.5508640264972397E-2</v>
      </c>
      <c r="Z345" s="5">
        <f t="shared" si="575"/>
        <v>4.9899062313952296E-2</v>
      </c>
      <c r="AA345" s="5">
        <f t="shared" si="576"/>
        <v>6.2773464872238643E-2</v>
      </c>
      <c r="AB345" s="5">
        <f t="shared" si="577"/>
        <v>3.9484788985347054E-2</v>
      </c>
      <c r="AC345" s="5">
        <f t="shared" si="578"/>
        <v>2.5350249900232551E-3</v>
      </c>
      <c r="AD345" s="5">
        <f t="shared" si="579"/>
        <v>4.2314437588504873E-3</v>
      </c>
      <c r="AE345" s="5">
        <f t="shared" si="580"/>
        <v>8.239764538304167E-3</v>
      </c>
      <c r="AF345" s="5">
        <f t="shared" si="581"/>
        <v>8.0225241685758456E-3</v>
      </c>
      <c r="AG345" s="5">
        <f t="shared" si="582"/>
        <v>5.2073408761613071E-3</v>
      </c>
      <c r="AH345" s="5">
        <f t="shared" si="583"/>
        <v>2.4291739863560698E-2</v>
      </c>
      <c r="AI345" s="5">
        <f t="shared" si="584"/>
        <v>3.0559225129655695E-2</v>
      </c>
      <c r="AJ345" s="5">
        <f t="shared" si="585"/>
        <v>1.9221888711352556E-2</v>
      </c>
      <c r="AK345" s="5">
        <f t="shared" si="586"/>
        <v>8.0604357399770548E-3</v>
      </c>
      <c r="AL345" s="5">
        <f t="shared" si="587"/>
        <v>2.4840033711900157E-4</v>
      </c>
      <c r="AM345" s="5">
        <f t="shared" si="588"/>
        <v>1.0646387881352378E-3</v>
      </c>
      <c r="AN345" s="5">
        <f t="shared" si="589"/>
        <v>2.0731394371558314E-3</v>
      </c>
      <c r="AO345" s="5">
        <f t="shared" si="590"/>
        <v>2.0184813731137746E-3</v>
      </c>
      <c r="AP345" s="5">
        <f t="shared" si="591"/>
        <v>1.3101762414324336E-3</v>
      </c>
      <c r="AQ345" s="5">
        <f t="shared" si="592"/>
        <v>6.3781680369162696E-4</v>
      </c>
      <c r="AR345" s="5">
        <f t="shared" si="593"/>
        <v>9.4605164623930722E-3</v>
      </c>
      <c r="AS345" s="5">
        <f t="shared" si="594"/>
        <v>1.1901413980262607E-2</v>
      </c>
      <c r="AT345" s="5">
        <f t="shared" si="595"/>
        <v>7.4860424001503721E-3</v>
      </c>
      <c r="AU345" s="5">
        <f t="shared" si="596"/>
        <v>3.1391693407067786E-3</v>
      </c>
      <c r="AV345" s="5">
        <f t="shared" si="597"/>
        <v>9.8727574827476542E-4</v>
      </c>
      <c r="AW345" s="5">
        <f t="shared" si="598"/>
        <v>1.6902837831883219E-5</v>
      </c>
      <c r="AX345" s="5">
        <f t="shared" si="599"/>
        <v>2.2322084647651932E-4</v>
      </c>
      <c r="AY345" s="5">
        <f t="shared" si="600"/>
        <v>4.3467131310924543E-4</v>
      </c>
      <c r="AZ345" s="5">
        <f t="shared" si="601"/>
        <v>4.2321125786965949E-4</v>
      </c>
      <c r="BA345" s="5">
        <f t="shared" si="602"/>
        <v>2.7470223037639536E-4</v>
      </c>
      <c r="BB345" s="5">
        <f t="shared" si="603"/>
        <v>1.3372987007768838E-4</v>
      </c>
      <c r="BC345" s="5">
        <f t="shared" si="604"/>
        <v>5.2081639458089051E-5</v>
      </c>
      <c r="BD345" s="5">
        <f t="shared" si="605"/>
        <v>3.0703637065490896E-3</v>
      </c>
      <c r="BE345" s="5">
        <f t="shared" si="606"/>
        <v>3.8625448924350693E-3</v>
      </c>
      <c r="BF345" s="5">
        <f t="shared" si="607"/>
        <v>2.4295579403595512E-3</v>
      </c>
      <c r="BG345" s="5">
        <f t="shared" si="608"/>
        <v>1.0188018435073533E-3</v>
      </c>
      <c r="BH345" s="5">
        <f t="shared" si="609"/>
        <v>3.2041544855492568E-4</v>
      </c>
      <c r="BI345" s="5">
        <f t="shared" si="610"/>
        <v>8.0617097683461842E-5</v>
      </c>
      <c r="BJ345" s="8">
        <f t="shared" si="611"/>
        <v>0.24508184167394381</v>
      </c>
      <c r="BK345" s="8">
        <f t="shared" si="612"/>
        <v>0.22048280054148472</v>
      </c>
      <c r="BL345" s="8">
        <f t="shared" si="613"/>
        <v>0.48069070712856732</v>
      </c>
      <c r="BM345" s="8">
        <f t="shared" si="614"/>
        <v>0.61693358416640642</v>
      </c>
      <c r="BN345" s="8">
        <f t="shared" si="615"/>
        <v>0.37880305901626438</v>
      </c>
    </row>
    <row r="346" spans="1:66" x14ac:dyDescent="0.25">
      <c r="A346" t="s">
        <v>122</v>
      </c>
      <c r="B346" t="s">
        <v>129</v>
      </c>
      <c r="C346" t="s">
        <v>401</v>
      </c>
      <c r="D346" s="16"/>
      <c r="E346">
        <f>VLOOKUP(A346,home!$A$2:$E$405,3,FALSE)</f>
        <v>1.2608999999999999</v>
      </c>
      <c r="F346">
        <f>VLOOKUP(B346,home!$B$2:$E$405,3,FALSE)</f>
        <v>1.1033999999999999</v>
      </c>
      <c r="G346">
        <f>VLOOKUP(C346,away!$B$2:$E$405,4,FALSE)</f>
        <v>0.8276</v>
      </c>
      <c r="H346">
        <f>VLOOKUP(A346,away!$A$2:$E$405,3,FALSE)</f>
        <v>1.0995999999999999</v>
      </c>
      <c r="I346">
        <f>VLOOKUP(C346,away!$B$2:$E$405,3,FALSE)</f>
        <v>0.94899999999999995</v>
      </c>
      <c r="J346">
        <f>VLOOKUP(B346,home!$B$2:$E$405,4,FALSE)</f>
        <v>1.028</v>
      </c>
      <c r="K346" s="3">
        <f t="shared" si="560"/>
        <v>1.1514208948559999</v>
      </c>
      <c r="L346" s="3">
        <f t="shared" si="561"/>
        <v>1.0727389711999997</v>
      </c>
      <c r="M346" s="5">
        <f t="shared" si="562"/>
        <v>0.10815824789049283</v>
      </c>
      <c r="N346" s="5">
        <f t="shared" si="563"/>
        <v>0.12453566657212832</v>
      </c>
      <c r="O346" s="5">
        <f t="shared" si="564"/>
        <v>0.11602556756884182</v>
      </c>
      <c r="P346" s="5">
        <f t="shared" si="565"/>
        <v>0.13359426283629111</v>
      </c>
      <c r="Q346" s="5">
        <f t="shared" si="566"/>
        <v>7.1696484322984214E-2</v>
      </c>
      <c r="R346" s="5">
        <f t="shared" si="567"/>
        <v>6.2232573993347695E-2</v>
      </c>
      <c r="S346" s="5">
        <f t="shared" si="568"/>
        <v>4.1253042210988036E-2</v>
      </c>
      <c r="T346" s="5">
        <f t="shared" si="569"/>
        <v>7.6911612831294981E-2</v>
      </c>
      <c r="U346" s="5">
        <f t="shared" si="570"/>
        <v>7.1655886036612632E-2</v>
      </c>
      <c r="V346" s="5">
        <f t="shared" si="571"/>
        <v>5.6616319877182304E-3</v>
      </c>
      <c r="W346" s="5">
        <f t="shared" si="572"/>
        <v>2.7517610045733217E-2</v>
      </c>
      <c r="X346" s="5">
        <f t="shared" si="573"/>
        <v>2.9519212690342626E-2</v>
      </c>
      <c r="Y346" s="5">
        <f t="shared" si="574"/>
        <v>1.583320492603606E-2</v>
      </c>
      <c r="Z346" s="5">
        <f t="shared" si="575"/>
        <v>2.2253102466917224E-2</v>
      </c>
      <c r="AA346" s="5">
        <f t="shared" si="576"/>
        <v>2.5622687155780092E-2</v>
      </c>
      <c r="AB346" s="5">
        <f t="shared" si="577"/>
        <v>1.4751248686761823E-2</v>
      </c>
      <c r="AC346" s="5">
        <f t="shared" si="578"/>
        <v>4.3706881271284156E-4</v>
      </c>
      <c r="AD346" s="5">
        <f t="shared" si="579"/>
        <v>7.9210877957891467E-3</v>
      </c>
      <c r="AE346" s="5">
        <f t="shared" si="580"/>
        <v>8.4972595728397219E-3</v>
      </c>
      <c r="AF346" s="5">
        <f t="shared" si="581"/>
        <v>4.5576707460937161E-3</v>
      </c>
      <c r="AG346" s="5">
        <f t="shared" si="582"/>
        <v>1.6297303424109694E-3</v>
      </c>
      <c r="AH346" s="5">
        <f t="shared" si="583"/>
        <v>5.9679425615922384E-3</v>
      </c>
      <c r="AI346" s="5">
        <f t="shared" si="584"/>
        <v>6.8716137647177435E-3</v>
      </c>
      <c r="AJ346" s="5">
        <f t="shared" si="585"/>
        <v>3.9560598350380557E-3</v>
      </c>
      <c r="AK346" s="5">
        <f t="shared" si="586"/>
        <v>1.5183633184544657E-3</v>
      </c>
      <c r="AL346" s="5">
        <f t="shared" si="587"/>
        <v>2.1594242503714809E-5</v>
      </c>
      <c r="AM346" s="5">
        <f t="shared" si="588"/>
        <v>1.8241011996120958E-3</v>
      </c>
      <c r="AN346" s="5">
        <f t="shared" si="589"/>
        <v>1.9567844442365651E-3</v>
      </c>
      <c r="AO346" s="5">
        <f t="shared" si="590"/>
        <v>1.0495594657852477E-3</v>
      </c>
      <c r="AP346" s="5">
        <f t="shared" si="591"/>
        <v>3.7530111384656269E-4</v>
      </c>
      <c r="AQ346" s="5">
        <f t="shared" si="592"/>
        <v>1.0065003268949389E-4</v>
      </c>
      <c r="AR346" s="5">
        <f t="shared" si="593"/>
        <v>1.2804089127406303E-3</v>
      </c>
      <c r="AS346" s="5">
        <f t="shared" si="594"/>
        <v>1.4742895760894144E-3</v>
      </c>
      <c r="AT346" s="5">
        <f t="shared" si="595"/>
        <v>8.4876391148887309E-4</v>
      </c>
      <c r="AU346" s="5">
        <f t="shared" si="596"/>
        <v>3.2576150082933231E-4</v>
      </c>
      <c r="AV346" s="5">
        <f t="shared" si="597"/>
        <v>9.3772149698635835E-5</v>
      </c>
      <c r="AW346" s="5">
        <f t="shared" si="598"/>
        <v>7.4090689775245113E-7</v>
      </c>
      <c r="AX346" s="5">
        <f t="shared" si="599"/>
        <v>3.5005137259421014E-4</v>
      </c>
      <c r="AY346" s="5">
        <f t="shared" si="600"/>
        <v>3.7551374930386072E-4</v>
      </c>
      <c r="AZ346" s="5">
        <f t="shared" si="601"/>
        <v>2.0141411654983905E-4</v>
      </c>
      <c r="BA346" s="5">
        <f t="shared" si="602"/>
        <v>7.2021590724277064E-5</v>
      </c>
      <c r="BB346" s="5">
        <f t="shared" si="603"/>
        <v>1.93150917844371E-5</v>
      </c>
      <c r="BC346" s="5">
        <f t="shared" si="604"/>
        <v>4.1440103378941256E-6</v>
      </c>
      <c r="BD346" s="5">
        <f t="shared" si="605"/>
        <v>2.2892408996144891E-4</v>
      </c>
      <c r="BE346" s="5">
        <f t="shared" si="606"/>
        <v>2.6358798051750695E-4</v>
      </c>
      <c r="BF346" s="5">
        <f t="shared" si="607"/>
        <v>1.5175035420037685E-4</v>
      </c>
      <c r="BG346" s="5">
        <f t="shared" si="608"/>
        <v>5.8242842876037618E-5</v>
      </c>
      <c r="BH346" s="5">
        <f t="shared" si="609"/>
        <v>1.6765506565821157E-5</v>
      </c>
      <c r="BI346" s="5">
        <f t="shared" si="610"/>
        <v>3.8608309145463876E-6</v>
      </c>
      <c r="BJ346" s="8">
        <f t="shared" si="611"/>
        <v>0.37494839603311736</v>
      </c>
      <c r="BK346" s="8">
        <f t="shared" si="612"/>
        <v>0.28950136173001056</v>
      </c>
      <c r="BL346" s="8">
        <f t="shared" si="613"/>
        <v>0.31334807057702913</v>
      </c>
      <c r="BM346" s="8">
        <f t="shared" si="614"/>
        <v>0.38343335478058221</v>
      </c>
      <c r="BN346" s="8">
        <f t="shared" si="615"/>
        <v>0.61624280318408597</v>
      </c>
    </row>
    <row r="347" spans="1:66" x14ac:dyDescent="0.25">
      <c r="A347" t="s">
        <v>122</v>
      </c>
      <c r="B347" t="s">
        <v>128</v>
      </c>
      <c r="C347" t="s">
        <v>140</v>
      </c>
      <c r="D347" s="16"/>
      <c r="E347">
        <f>VLOOKUP(A347,home!$A$2:$E$405,3,FALSE)</f>
        <v>1.2608999999999999</v>
      </c>
      <c r="F347">
        <f>VLOOKUP(B347,home!$B$2:$E$405,3,FALSE)</f>
        <v>1.0345</v>
      </c>
      <c r="G347">
        <f>VLOOKUP(C347,away!$B$2:$E$405,4,FALSE)</f>
        <v>0.6552</v>
      </c>
      <c r="H347">
        <f>VLOOKUP(A347,away!$A$2:$E$405,3,FALSE)</f>
        <v>1.0995999999999999</v>
      </c>
      <c r="I347">
        <f>VLOOKUP(C347,away!$B$2:$E$405,3,FALSE)</f>
        <v>0.7117</v>
      </c>
      <c r="J347">
        <f>VLOOKUP(B347,home!$B$2:$E$405,4,FALSE)</f>
        <v>1.0676000000000001</v>
      </c>
      <c r="K347" s="3">
        <f t="shared" si="560"/>
        <v>0.85464356795999985</v>
      </c>
      <c r="L347" s="3">
        <f t="shared" si="561"/>
        <v>0.835488087632</v>
      </c>
      <c r="M347" s="5">
        <f t="shared" si="562"/>
        <v>0.18449523256490868</v>
      </c>
      <c r="N347" s="5">
        <f t="shared" si="563"/>
        <v>0.15767766383088352</v>
      </c>
      <c r="O347" s="5">
        <f t="shared" si="564"/>
        <v>0.15414356903287665</v>
      </c>
      <c r="P347" s="5">
        <f t="shared" si="565"/>
        <v>0.13173780981634625</v>
      </c>
      <c r="Q347" s="5">
        <f t="shared" si="566"/>
        <v>6.737910060201184E-2</v>
      </c>
      <c r="R347" s="5">
        <f t="shared" si="567"/>
        <v>6.4392557856024643E-2</v>
      </c>
      <c r="S347" s="5">
        <f t="shared" si="568"/>
        <v>2.3516665300690177E-2</v>
      </c>
      <c r="T347" s="5">
        <f t="shared" si="569"/>
        <v>5.6294435908339012E-2</v>
      </c>
      <c r="U347" s="5">
        <f t="shared" si="570"/>
        <v>5.5032685396143623E-2</v>
      </c>
      <c r="V347" s="5">
        <f t="shared" si="571"/>
        <v>1.8657717768199714E-3</v>
      </c>
      <c r="W347" s="5">
        <f t="shared" si="572"/>
        <v>1.9195038314813062E-2</v>
      </c>
      <c r="X347" s="5">
        <f t="shared" si="573"/>
        <v>1.6037225853666133E-2</v>
      </c>
      <c r="Y347" s="5">
        <f t="shared" si="574"/>
        <v>6.6994555797009929E-3</v>
      </c>
      <c r="Z347" s="5">
        <f t="shared" si="575"/>
        <v>1.793307167362098E-2</v>
      </c>
      <c r="AA347" s="5">
        <f t="shared" si="576"/>
        <v>1.5326384359625841E-2</v>
      </c>
      <c r="AB347" s="5">
        <f t="shared" si="577"/>
        <v>6.5492979065184817E-3</v>
      </c>
      <c r="AC347" s="5">
        <f t="shared" si="578"/>
        <v>8.3265257074102684E-5</v>
      </c>
      <c r="AD347" s="5">
        <f t="shared" si="579"/>
        <v>4.1012290081251833E-3</v>
      </c>
      <c r="AE347" s="5">
        <f t="shared" si="580"/>
        <v>3.4265279809393939E-3</v>
      </c>
      <c r="AF347" s="5">
        <f t="shared" si="581"/>
        <v>1.431411655006296E-3</v>
      </c>
      <c r="AG347" s="5">
        <f t="shared" si="582"/>
        <v>3.9864246208512212E-4</v>
      </c>
      <c r="AH347" s="5">
        <f t="shared" si="583"/>
        <v>3.7457169394902955E-3</v>
      </c>
      <c r="AI347" s="5">
        <f t="shared" si="584"/>
        <v>3.2012528897341973E-3</v>
      </c>
      <c r="AJ347" s="5">
        <f t="shared" si="585"/>
        <v>1.3679650958123468E-3</v>
      </c>
      <c r="AK347" s="5">
        <f t="shared" si="586"/>
        <v>3.8970752344326913E-4</v>
      </c>
      <c r="AL347" s="5">
        <f t="shared" si="587"/>
        <v>2.3782040214785872E-6</v>
      </c>
      <c r="AM347" s="5">
        <f t="shared" si="588"/>
        <v>7.0101779850503191E-4</v>
      </c>
      <c r="AN347" s="5">
        <f t="shared" si="589"/>
        <v>5.8569201986896375E-4</v>
      </c>
      <c r="AO347" s="5">
        <f t="shared" si="590"/>
        <v>2.4466935281082194E-4</v>
      </c>
      <c r="AP347" s="5">
        <f t="shared" si="591"/>
        <v>6.8139443227357573E-5</v>
      </c>
      <c r="AQ347" s="5">
        <f t="shared" si="592"/>
        <v>1.4232423278583552E-5</v>
      </c>
      <c r="AR347" s="5">
        <f t="shared" si="593"/>
        <v>6.2590037651710719E-4</v>
      </c>
      <c r="AS347" s="5">
        <f t="shared" si="594"/>
        <v>5.3492173097408784E-4</v>
      </c>
      <c r="AT347" s="5">
        <f t="shared" si="595"/>
        <v>2.2858370836951675E-4</v>
      </c>
      <c r="AU347" s="5">
        <f t="shared" si="596"/>
        <v>6.5119198699483975E-5</v>
      </c>
      <c r="AV347" s="5">
        <f t="shared" si="597"/>
        <v>1.3913426079805787E-5</v>
      </c>
      <c r="AW347" s="5">
        <f t="shared" si="598"/>
        <v>4.7170654151635568E-8</v>
      </c>
      <c r="AX347" s="5">
        <f t="shared" si="599"/>
        <v>9.9853392086300745E-5</v>
      </c>
      <c r="AY347" s="5">
        <f t="shared" si="600"/>
        <v>8.3426319597751689E-5</v>
      </c>
      <c r="AZ347" s="5">
        <f t="shared" si="601"/>
        <v>3.4850848109450805E-5</v>
      </c>
      <c r="BA347" s="5">
        <f t="shared" si="602"/>
        <v>9.7058228131061162E-6</v>
      </c>
      <c r="BB347" s="5">
        <f t="shared" si="603"/>
        <v>2.0272748352542669E-6</v>
      </c>
      <c r="BC347" s="5">
        <f t="shared" si="604"/>
        <v>3.3875279504221317E-7</v>
      </c>
      <c r="BD347" s="5">
        <f t="shared" si="605"/>
        <v>8.7155384770737734E-5</v>
      </c>
      <c r="BE347" s="5">
        <f t="shared" si="606"/>
        <v>7.4486789007389932E-5</v>
      </c>
      <c r="BF347" s="5">
        <f t="shared" si="607"/>
        <v>3.1829827561579705E-5</v>
      </c>
      <c r="BG347" s="5">
        <f t="shared" si="608"/>
        <v>9.0677191315933428E-6</v>
      </c>
      <c r="BH347" s="5">
        <f t="shared" si="609"/>
        <v>1.9374169579710206E-6</v>
      </c>
      <c r="BI347" s="5">
        <f t="shared" si="610"/>
        <v>3.3116018831731257E-7</v>
      </c>
      <c r="BJ347" s="8">
        <f t="shared" si="611"/>
        <v>0.33448468464349818</v>
      </c>
      <c r="BK347" s="8">
        <f t="shared" si="612"/>
        <v>0.34178454923945839</v>
      </c>
      <c r="BL347" s="8">
        <f t="shared" si="613"/>
        <v>0.30582238373792697</v>
      </c>
      <c r="BM347" s="8">
        <f t="shared" si="614"/>
        <v>0.24011537644250944</v>
      </c>
      <c r="BN347" s="8">
        <f t="shared" si="615"/>
        <v>0.75982593370305151</v>
      </c>
    </row>
    <row r="348" spans="1:66" x14ac:dyDescent="0.25">
      <c r="A348" t="s">
        <v>122</v>
      </c>
      <c r="B348" t="s">
        <v>132</v>
      </c>
      <c r="C348" t="s">
        <v>362</v>
      </c>
      <c r="D348" s="16"/>
      <c r="E348">
        <f>VLOOKUP(A348,home!$A$2:$E$405,3,FALSE)</f>
        <v>1.2608999999999999</v>
      </c>
      <c r="F348">
        <f>VLOOKUP(B348,home!$B$2:$E$405,3,FALSE)</f>
        <v>0.93100000000000005</v>
      </c>
      <c r="G348">
        <f>VLOOKUP(C348,away!$B$2:$E$405,4,FALSE)</f>
        <v>0.89649999999999996</v>
      </c>
      <c r="H348">
        <f>VLOOKUP(A348,away!$A$2:$E$405,3,FALSE)</f>
        <v>1.0995999999999999</v>
      </c>
      <c r="I348">
        <f>VLOOKUP(C348,away!$B$2:$E$405,3,FALSE)</f>
        <v>0.86990000000000001</v>
      </c>
      <c r="J348">
        <f>VLOOKUP(B348,home!$B$2:$E$405,4,FALSE)</f>
        <v>0.98850000000000005</v>
      </c>
      <c r="K348" s="3">
        <f t="shared" si="560"/>
        <v>1.0523994673499999</v>
      </c>
      <c r="L348" s="3">
        <f t="shared" si="561"/>
        <v>0.94554180653999997</v>
      </c>
      <c r="M348" s="5">
        <f t="shared" si="562"/>
        <v>0.13561418851409643</v>
      </c>
      <c r="N348" s="5">
        <f t="shared" si="563"/>
        <v>0.14272029975733752</v>
      </c>
      <c r="O348" s="5">
        <f t="shared" si="564"/>
        <v>0.12822888480007483</v>
      </c>
      <c r="P348" s="5">
        <f t="shared" si="565"/>
        <v>0.13494801006248322</v>
      </c>
      <c r="Q348" s="5">
        <f t="shared" si="566"/>
        <v>7.5099383722327162E-2</v>
      </c>
      <c r="R348" s="5">
        <f t="shared" si="567"/>
        <v>6.0622885692236152E-2</v>
      </c>
      <c r="S348" s="5">
        <f t="shared" si="568"/>
        <v>3.3571276020892056E-2</v>
      </c>
      <c r="T348" s="5">
        <f t="shared" si="569"/>
        <v>7.1009606954849883E-2</v>
      </c>
      <c r="U348" s="5">
        <f t="shared" si="570"/>
        <v>6.379949261172925E-2</v>
      </c>
      <c r="V348" s="5">
        <f t="shared" si="571"/>
        <v>3.7118181806100737E-3</v>
      </c>
      <c r="W348" s="5">
        <f t="shared" si="572"/>
        <v>2.6344850475896787E-2</v>
      </c>
      <c r="X348" s="5">
        <f t="shared" si="573"/>
        <v>2.4910157512005621E-2</v>
      </c>
      <c r="Y348" s="5">
        <f t="shared" si="574"/>
        <v>1.1776797667548874E-2</v>
      </c>
      <c r="Z348" s="5">
        <f t="shared" si="575"/>
        <v>1.9107157618368297E-2</v>
      </c>
      <c r="AA348" s="5">
        <f t="shared" si="576"/>
        <v>2.0108362500143286E-2</v>
      </c>
      <c r="AB348" s="5">
        <f t="shared" si="577"/>
        <v>1.0581014992215752E-2</v>
      </c>
      <c r="AC348" s="5">
        <f t="shared" si="578"/>
        <v>2.3084903701605037E-4</v>
      </c>
      <c r="AD348" s="5">
        <f t="shared" si="579"/>
        <v>6.931326652062292E-3</v>
      </c>
      <c r="AE348" s="5">
        <f t="shared" si="580"/>
        <v>6.5538591243098276E-3</v>
      </c>
      <c r="AF348" s="5">
        <f t="shared" si="581"/>
        <v>3.0984738981042889E-3</v>
      </c>
      <c r="AG348" s="5">
        <f t="shared" si="582"/>
        <v>9.7657886904352169E-4</v>
      </c>
      <c r="AH348" s="5">
        <f t="shared" si="583"/>
        <v>4.5166540830791201E-3</v>
      </c>
      <c r="AI348" s="5">
        <f t="shared" si="584"/>
        <v>4.753324351236668E-3</v>
      </c>
      <c r="AJ348" s="5">
        <f t="shared" si="585"/>
        <v>2.501198007691626E-3</v>
      </c>
      <c r="AK348" s="5">
        <f t="shared" si="586"/>
        <v>8.7741981701051615E-4</v>
      </c>
      <c r="AL348" s="5">
        <f t="shared" si="587"/>
        <v>9.1886014321925879E-6</v>
      </c>
      <c r="AM348" s="5">
        <f t="shared" si="588"/>
        <v>1.4589048953318434E-3</v>
      </c>
      <c r="AN348" s="5">
        <f t="shared" si="589"/>
        <v>1.3794555703021203E-3</v>
      </c>
      <c r="AO348" s="5">
        <f t="shared" si="590"/>
        <v>6.5216645599256654E-4</v>
      </c>
      <c r="AP348" s="5">
        <f t="shared" si="591"/>
        <v>2.0555021632133358E-4</v>
      </c>
      <c r="AQ348" s="5">
        <f t="shared" si="592"/>
        <v>4.8589080718790381E-5</v>
      </c>
      <c r="AR348" s="5">
        <f t="shared" si="593"/>
        <v>8.5413705224617975E-4</v>
      </c>
      <c r="AS348" s="5">
        <f t="shared" si="594"/>
        <v>8.988933788277785E-4</v>
      </c>
      <c r="AT348" s="5">
        <f t="shared" si="595"/>
        <v>4.7299745654139785E-4</v>
      </c>
      <c r="AU348" s="5">
        <f t="shared" si="596"/>
        <v>1.6592742377402394E-4</v>
      </c>
      <c r="AV348" s="5">
        <f t="shared" si="597"/>
        <v>4.3655483099635119E-5</v>
      </c>
      <c r="AW348" s="5">
        <f t="shared" si="598"/>
        <v>2.5398511683892428E-7</v>
      </c>
      <c r="AX348" s="5">
        <f t="shared" si="599"/>
        <v>2.558917891269231E-4</v>
      </c>
      <c r="AY348" s="5">
        <f t="shared" si="600"/>
        <v>2.4195638456982351E-4</v>
      </c>
      <c r="AZ348" s="5">
        <f t="shared" si="601"/>
        <v>1.1438993848501896E-4</v>
      </c>
      <c r="BA348" s="5">
        <f t="shared" si="602"/>
        <v>3.6053489695041436E-5</v>
      </c>
      <c r="BB348" s="5">
        <f t="shared" si="603"/>
        <v>8.5225204445801873E-6</v>
      </c>
      <c r="BC348" s="5">
        <f t="shared" si="604"/>
        <v>1.6116798754884868E-6</v>
      </c>
      <c r="BD348" s="5">
        <f t="shared" si="605"/>
        <v>1.3460371523560049E-4</v>
      </c>
      <c r="BE348" s="5">
        <f t="shared" si="606"/>
        <v>1.4165687821727702E-4</v>
      </c>
      <c r="BF348" s="5">
        <f t="shared" si="607"/>
        <v>7.4539811591163062E-5</v>
      </c>
      <c r="BG348" s="5">
        <f t="shared" si="608"/>
        <v>2.6148552671636454E-5</v>
      </c>
      <c r="BH348" s="5">
        <f t="shared" si="609"/>
        <v>6.8796807259009041E-6</v>
      </c>
      <c r="BI348" s="5">
        <f t="shared" si="610"/>
        <v>1.4480344662952348E-6</v>
      </c>
      <c r="BJ348" s="8">
        <f t="shared" si="611"/>
        <v>0.37382442665434934</v>
      </c>
      <c r="BK348" s="8">
        <f t="shared" si="612"/>
        <v>0.30832728680109978</v>
      </c>
      <c r="BL348" s="8">
        <f t="shared" si="613"/>
        <v>0.29881012432281401</v>
      </c>
      <c r="BM348" s="8">
        <f t="shared" si="614"/>
        <v>0.32259364044862321</v>
      </c>
      <c r="BN348" s="8">
        <f t="shared" si="615"/>
        <v>0.67723365254855528</v>
      </c>
    </row>
    <row r="349" spans="1:66" x14ac:dyDescent="0.25">
      <c r="A349" t="s">
        <v>122</v>
      </c>
      <c r="B349" t="s">
        <v>118</v>
      </c>
      <c r="C349" t="s">
        <v>131</v>
      </c>
      <c r="D349" s="16"/>
      <c r="E349">
        <f>VLOOKUP(A349,home!$A$2:$E$405,3,FALSE)</f>
        <v>1.2608999999999999</v>
      </c>
      <c r="F349">
        <f>VLOOKUP(B349,home!$B$2:$E$405,3,FALSE)</f>
        <v>0.871</v>
      </c>
      <c r="G349">
        <f>VLOOKUP(C349,away!$B$2:$E$405,4,FALSE)</f>
        <v>0.8276</v>
      </c>
      <c r="H349">
        <f>VLOOKUP(A349,away!$A$2:$E$405,3,FALSE)</f>
        <v>1.0995999999999999</v>
      </c>
      <c r="I349">
        <f>VLOOKUP(C349,away!$B$2:$E$405,3,FALSE)</f>
        <v>1.1071</v>
      </c>
      <c r="J349">
        <f>VLOOKUP(B349,home!$B$2:$E$405,4,FALSE)</f>
        <v>1.4338</v>
      </c>
      <c r="K349" s="3">
        <f t="shared" si="560"/>
        <v>0.90890665163999995</v>
      </c>
      <c r="L349" s="3">
        <f t="shared" si="561"/>
        <v>1.7454610340079997</v>
      </c>
      <c r="M349" s="5">
        <f t="shared" si="562"/>
        <v>7.034330368629943E-2</v>
      </c>
      <c r="N349" s="5">
        <f t="shared" si="563"/>
        <v>6.3935496618810067E-2</v>
      </c>
      <c r="O349" s="5">
        <f t="shared" si="564"/>
        <v>0.12278149558782693</v>
      </c>
      <c r="P349" s="5">
        <f t="shared" si="565"/>
        <v>0.11159691803808319</v>
      </c>
      <c r="Q349" s="5">
        <f t="shared" si="566"/>
        <v>2.9055699076371601E-2</v>
      </c>
      <c r="R349" s="5">
        <f t="shared" si="567"/>
        <v>0.10715515812288855</v>
      </c>
      <c r="S349" s="5">
        <f t="shared" si="568"/>
        <v>4.4261043564066599E-2</v>
      </c>
      <c r="T349" s="5">
        <f t="shared" si="569"/>
        <v>5.0715590553668852E-2</v>
      </c>
      <c r="U349" s="5">
        <f t="shared" si="570"/>
        <v>9.7394035975429352E-2</v>
      </c>
      <c r="V349" s="5">
        <f t="shared" si="571"/>
        <v>7.802047311862805E-3</v>
      </c>
      <c r="W349" s="5">
        <f t="shared" si="572"/>
        <v>8.8029727195214538E-3</v>
      </c>
      <c r="X349" s="5">
        <f t="shared" si="573"/>
        <v>1.5365245865360127E-2</v>
      </c>
      <c r="Y349" s="5">
        <f t="shared" si="574"/>
        <v>1.3409718967969317E-2</v>
      </c>
      <c r="Z349" s="5">
        <f t="shared" si="575"/>
        <v>6.2345051032155922E-2</v>
      </c>
      <c r="AA349" s="5">
        <f t="shared" si="576"/>
        <v>5.6665831579961752E-2</v>
      </c>
      <c r="AB349" s="5">
        <f t="shared" si="577"/>
        <v>2.5751975621869604E-2</v>
      </c>
      <c r="AC349" s="5">
        <f t="shared" si="578"/>
        <v>7.7360280648929524E-4</v>
      </c>
      <c r="AD349" s="5">
        <f t="shared" si="579"/>
        <v>2.0002701147446267E-3</v>
      </c>
      <c r="AE349" s="5">
        <f t="shared" si="580"/>
        <v>3.491393542777456E-3</v>
      </c>
      <c r="AF349" s="5">
        <f t="shared" si="581"/>
        <v>3.0470456916525963E-3</v>
      </c>
      <c r="AG349" s="5">
        <f t="shared" si="582"/>
        <v>1.7728331745405206E-3</v>
      </c>
      <c r="AH349" s="5">
        <f t="shared" si="583"/>
        <v>2.7205214309967089E-2</v>
      </c>
      <c r="AI349" s="5">
        <f t="shared" si="584"/>
        <v>2.4727000245620794E-2</v>
      </c>
      <c r="AJ349" s="5">
        <f t="shared" si="585"/>
        <v>1.1237267499174327E-2</v>
      </c>
      <c r="AK349" s="5">
        <f t="shared" si="586"/>
        <v>3.4045423920858455E-3</v>
      </c>
      <c r="AL349" s="5">
        <f t="shared" si="587"/>
        <v>4.9091631735022775E-5</v>
      </c>
      <c r="AM349" s="5">
        <f t="shared" si="588"/>
        <v>3.6361176247361952E-4</v>
      </c>
      <c r="AN349" s="5">
        <f t="shared" si="589"/>
        <v>6.3467016290467515E-4</v>
      </c>
      <c r="AO349" s="5">
        <f t="shared" si="590"/>
        <v>5.5389601939881004E-4</v>
      </c>
      <c r="AP349" s="5">
        <f t="shared" si="591"/>
        <v>3.2226797291758736E-4</v>
      </c>
      <c r="AQ349" s="5">
        <f t="shared" si="592"/>
        <v>1.4062654730909849E-4</v>
      </c>
      <c r="AR349" s="5">
        <f t="shared" si="593"/>
        <v>9.4971282999768755E-3</v>
      </c>
      <c r="AS349" s="5">
        <f t="shared" si="594"/>
        <v>8.6320030833274657E-3</v>
      </c>
      <c r="AT349" s="5">
        <f t="shared" si="595"/>
        <v>3.9228425097066616E-3</v>
      </c>
      <c r="AU349" s="5">
        <f t="shared" si="596"/>
        <v>1.1884992168028456E-3</v>
      </c>
      <c r="AV349" s="5">
        <f t="shared" si="597"/>
        <v>2.7005871090525908E-4</v>
      </c>
      <c r="AW349" s="5">
        <f t="shared" si="598"/>
        <v>2.1633879511832441E-6</v>
      </c>
      <c r="AX349" s="5">
        <f t="shared" si="599"/>
        <v>5.5081524921136055E-5</v>
      </c>
      <c r="AY349" s="5">
        <f t="shared" si="600"/>
        <v>9.6142655443583538E-5</v>
      </c>
      <c r="AZ349" s="5">
        <f t="shared" si="601"/>
        <v>8.3906629391416093E-5</v>
      </c>
      <c r="BA349" s="5">
        <f t="shared" si="602"/>
        <v>4.8818584032555722E-5</v>
      </c>
      <c r="BB349" s="5">
        <f t="shared" si="603"/>
        <v>2.1302734041067777E-5</v>
      </c>
      <c r="BC349" s="5">
        <f t="shared" si="604"/>
        <v>7.4366184373039145E-6</v>
      </c>
      <c r="BD349" s="5">
        <f t="shared" si="605"/>
        <v>2.7628112304307162E-3</v>
      </c>
      <c r="BE349" s="5">
        <f t="shared" si="606"/>
        <v>2.5111375045641705E-3</v>
      </c>
      <c r="BF349" s="5">
        <f t="shared" si="607"/>
        <v>1.1411947905405227E-3</v>
      </c>
      <c r="BG349" s="5">
        <f t="shared" si="608"/>
        <v>3.4574651197973261E-4</v>
      </c>
      <c r="BH349" s="5">
        <f t="shared" si="609"/>
        <v>7.8562826129926957E-5</v>
      </c>
      <c r="BI349" s="5">
        <f t="shared" si="610"/>
        <v>1.4281255048225486E-5</v>
      </c>
      <c r="BJ349" s="8">
        <f t="shared" si="611"/>
        <v>0.19392402753668747</v>
      </c>
      <c r="BK349" s="8">
        <f t="shared" si="612"/>
        <v>0.23492214969397993</v>
      </c>
      <c r="BL349" s="8">
        <f t="shared" si="613"/>
        <v>0.50668678727423666</v>
      </c>
      <c r="BM349" s="8">
        <f t="shared" si="614"/>
        <v>0.4929159651392877</v>
      </c>
      <c r="BN349" s="8">
        <f t="shared" si="615"/>
        <v>0.50486807113027976</v>
      </c>
    </row>
    <row r="350" spans="1:66" x14ac:dyDescent="0.25">
      <c r="A350" t="s">
        <v>122</v>
      </c>
      <c r="B350" t="s">
        <v>120</v>
      </c>
      <c r="C350" t="s">
        <v>142</v>
      </c>
      <c r="D350" s="16"/>
      <c r="E350">
        <f>VLOOKUP(A350,home!$A$2:$E$405,3,FALSE)</f>
        <v>1.2608999999999999</v>
      </c>
      <c r="F350">
        <f>VLOOKUP(B350,home!$B$2:$E$405,3,FALSE)</f>
        <v>0.80649999999999999</v>
      </c>
      <c r="G350">
        <f>VLOOKUP(C350,away!$B$2:$E$405,4,FALSE)</f>
        <v>0.96550000000000002</v>
      </c>
      <c r="H350">
        <f>VLOOKUP(A350,away!$A$2:$E$405,3,FALSE)</f>
        <v>1.0995999999999999</v>
      </c>
      <c r="I350">
        <f>VLOOKUP(C350,away!$B$2:$E$405,3,FALSE)</f>
        <v>0.98850000000000005</v>
      </c>
      <c r="J350">
        <f>VLOOKUP(B350,home!$B$2:$E$405,4,FALSE)</f>
        <v>1.2971999999999999</v>
      </c>
      <c r="K350" s="3">
        <f t="shared" si="560"/>
        <v>0.981832253175</v>
      </c>
      <c r="L350" s="3">
        <f t="shared" si="561"/>
        <v>1.4099975071199997</v>
      </c>
      <c r="M350" s="5">
        <f t="shared" si="562"/>
        <v>9.1462176815722593E-2</v>
      </c>
      <c r="N350" s="5">
        <f t="shared" si="563"/>
        <v>8.980051514327117E-2</v>
      </c>
      <c r="O350" s="5">
        <f t="shared" si="564"/>
        <v>0.12896144130593748</v>
      </c>
      <c r="P350" s="5">
        <f t="shared" si="565"/>
        <v>0.12661850249010412</v>
      </c>
      <c r="Q350" s="5">
        <f t="shared" si="566"/>
        <v>4.4084521059696812E-2</v>
      </c>
      <c r="R350" s="5">
        <f t="shared" si="567"/>
        <v>9.0917655377987017E-2</v>
      </c>
      <c r="S350" s="5">
        <f t="shared" si="568"/>
        <v>4.3822063204165165E-2</v>
      </c>
      <c r="T350" s="5">
        <f t="shared" si="569"/>
        <v>6.2159064796751623E-2</v>
      </c>
      <c r="U350" s="5">
        <f t="shared" si="570"/>
        <v>8.9265886433157152E-2</v>
      </c>
      <c r="V350" s="5">
        <f t="shared" si="571"/>
        <v>6.7407147742704412E-3</v>
      </c>
      <c r="W350" s="5">
        <f t="shared" si="572"/>
        <v>1.4427868214060956E-2</v>
      </c>
      <c r="X350" s="5">
        <f t="shared" si="573"/>
        <v>2.0343258214881827E-2</v>
      </c>
      <c r="Y350" s="5">
        <f t="shared" si="574"/>
        <v>1.4341971684840919E-2</v>
      </c>
      <c r="Z350" s="5">
        <f t="shared" si="575"/>
        <v>4.2731222478718987E-2</v>
      </c>
      <c r="AA350" s="5">
        <f t="shared" si="576"/>
        <v>4.1954892447202873E-2</v>
      </c>
      <c r="AB350" s="5">
        <f t="shared" si="577"/>
        <v>2.059633329157599E-2</v>
      </c>
      <c r="AC350" s="5">
        <f t="shared" si="578"/>
        <v>5.8323235362544158E-4</v>
      </c>
      <c r="AD350" s="5">
        <f t="shared" si="579"/>
        <v>3.5414365892808574E-3</v>
      </c>
      <c r="AE350" s="5">
        <f t="shared" si="580"/>
        <v>4.9934167625095621E-3</v>
      </c>
      <c r="AF350" s="5">
        <f t="shared" si="581"/>
        <v>3.5203525935748521E-3</v>
      </c>
      <c r="AG350" s="5">
        <f t="shared" si="582"/>
        <v>1.6545627937079894E-3</v>
      </c>
      <c r="AH350" s="5">
        <f t="shared" si="583"/>
        <v>1.506272929279596E-2</v>
      </c>
      <c r="AI350" s="5">
        <f t="shared" si="584"/>
        <v>1.4789073440510931E-2</v>
      </c>
      <c r="AJ350" s="5">
        <f t="shared" si="585"/>
        <v>7.2601946492336974E-3</v>
      </c>
      <c r="AK350" s="5">
        <f t="shared" si="586"/>
        <v>2.3760977569820671E-3</v>
      </c>
      <c r="AL350" s="5">
        <f t="shared" si="587"/>
        <v>3.2296632243346114E-5</v>
      </c>
      <c r="AM350" s="5">
        <f t="shared" si="588"/>
        <v>6.9541933318600241E-4</v>
      </c>
      <c r="AN350" s="5">
        <f t="shared" si="589"/>
        <v>9.8053952619531573E-4</v>
      </c>
      <c r="AO350" s="5">
        <f t="shared" si="590"/>
        <v>6.9127914378401057E-4</v>
      </c>
      <c r="AP350" s="5">
        <f t="shared" si="591"/>
        <v>3.2490062315316767E-4</v>
      </c>
      <c r="AQ350" s="5">
        <f t="shared" si="592"/>
        <v>1.1452726717692517E-4</v>
      </c>
      <c r="AR350" s="5">
        <f t="shared" si="593"/>
        <v>4.2476821506531384E-3</v>
      </c>
      <c r="AS350" s="5">
        <f t="shared" si="594"/>
        <v>4.1705113367470001E-3</v>
      </c>
      <c r="AT350" s="5">
        <f t="shared" si="595"/>
        <v>2.047371271325094E-3</v>
      </c>
      <c r="AU350" s="5">
        <f t="shared" si="596"/>
        <v>6.700583828036273E-4</v>
      </c>
      <c r="AV350" s="5">
        <f t="shared" si="597"/>
        <v>1.6447123293672047E-4</v>
      </c>
      <c r="AW350" s="5">
        <f t="shared" si="598"/>
        <v>1.2419679164102555E-6</v>
      </c>
      <c r="AX350" s="5">
        <f t="shared" si="599"/>
        <v>1.1379752180057808E-4</v>
      </c>
      <c r="AY350" s="5">
        <f t="shared" si="600"/>
        <v>1.604542220552489E-4</v>
      </c>
      <c r="AZ350" s="5">
        <f t="shared" si="601"/>
        <v>1.1312002655238994E-4</v>
      </c>
      <c r="BA350" s="5">
        <f t="shared" si="602"/>
        <v>5.3166318481406007E-5</v>
      </c>
      <c r="BB350" s="5">
        <f t="shared" si="603"/>
        <v>1.8741094130382599E-5</v>
      </c>
      <c r="BC350" s="5">
        <f t="shared" si="604"/>
        <v>5.2849792009081431E-6</v>
      </c>
      <c r="BD350" s="5">
        <f t="shared" si="605"/>
        <v>9.9820354057650784E-4</v>
      </c>
      <c r="BE350" s="5">
        <f t="shared" si="606"/>
        <v>9.8006843137149534E-4</v>
      </c>
      <c r="BF350" s="5">
        <f t="shared" si="607"/>
        <v>4.8113139811958145E-4</v>
      </c>
      <c r="BG350" s="5">
        <f t="shared" si="608"/>
        <v>1.5746344156299558E-4</v>
      </c>
      <c r="BH350" s="5">
        <f t="shared" si="609"/>
        <v>3.8650671405621466E-5</v>
      </c>
      <c r="BI350" s="5">
        <f t="shared" si="610"/>
        <v>7.5896951585815753E-6</v>
      </c>
      <c r="BJ350" s="8">
        <f t="shared" si="611"/>
        <v>0.2621381979082929</v>
      </c>
      <c r="BK350" s="8">
        <f t="shared" si="612"/>
        <v>0.26941944049218636</v>
      </c>
      <c r="BL350" s="8">
        <f t="shared" si="613"/>
        <v>0.42514750554804354</v>
      </c>
      <c r="BM350" s="8">
        <f t="shared" si="614"/>
        <v>0.42743234198038371</v>
      </c>
      <c r="BN350" s="8">
        <f t="shared" si="615"/>
        <v>0.5718448121927191</v>
      </c>
    </row>
    <row r="351" spans="1:66" x14ac:dyDescent="0.25">
      <c r="A351" t="s">
        <v>122</v>
      </c>
      <c r="B351" t="s">
        <v>143</v>
      </c>
      <c r="C351" t="s">
        <v>124</v>
      </c>
      <c r="D351" s="16"/>
      <c r="E351">
        <f>VLOOKUP(A351,home!$A$2:$E$405,3,FALSE)</f>
        <v>1.2608999999999999</v>
      </c>
      <c r="F351">
        <f>VLOOKUP(B351,home!$B$2:$E$405,3,FALSE)</f>
        <v>0.68959999999999999</v>
      </c>
      <c r="G351">
        <f>VLOOKUP(C351,away!$B$2:$E$405,4,FALSE)</f>
        <v>1.2413000000000001</v>
      </c>
      <c r="H351">
        <f>VLOOKUP(A351,away!$A$2:$E$405,3,FALSE)</f>
        <v>1.0995999999999999</v>
      </c>
      <c r="I351">
        <f>VLOOKUP(C351,away!$B$2:$E$405,3,FALSE)</f>
        <v>0.75129999999999997</v>
      </c>
      <c r="J351">
        <f>VLOOKUP(B351,home!$B$2:$E$405,4,FALSE)</f>
        <v>1.0676000000000001</v>
      </c>
      <c r="K351" s="3">
        <f t="shared" si="560"/>
        <v>1.079331005232</v>
      </c>
      <c r="L351" s="3">
        <f t="shared" si="561"/>
        <v>0.88197583284799996</v>
      </c>
      <c r="M351" s="5">
        <f t="shared" si="562"/>
        <v>0.14067446200113837</v>
      </c>
      <c r="N351" s="5">
        <f t="shared" si="563"/>
        <v>0.15183430848215945</v>
      </c>
      <c r="O351" s="5">
        <f t="shared" si="564"/>
        <v>0.12407147578389832</v>
      </c>
      <c r="P351" s="5">
        <f t="shared" si="565"/>
        <v>0.13391419067845273</v>
      </c>
      <c r="Q351" s="5">
        <f t="shared" si="566"/>
        <v>8.1939738401377374E-2</v>
      </c>
      <c r="R351" s="5">
        <f t="shared" si="567"/>
        <v>5.4714021593592094E-2</v>
      </c>
      <c r="S351" s="5">
        <f t="shared" si="568"/>
        <v>3.1869697971405569E-2</v>
      </c>
      <c r="T351" s="5">
        <f t="shared" si="569"/>
        <v>7.2268869019902052E-2</v>
      </c>
      <c r="U351" s="5">
        <f t="shared" si="570"/>
        <v>5.9054539926897111E-2</v>
      </c>
      <c r="V351" s="5">
        <f t="shared" si="571"/>
        <v>3.3709070417667708E-3</v>
      </c>
      <c r="W351" s="5">
        <f t="shared" si="572"/>
        <v>2.9480033405735254E-2</v>
      </c>
      <c r="X351" s="5">
        <f t="shared" si="573"/>
        <v>2.6000677015410208E-2</v>
      </c>
      <c r="Y351" s="5">
        <f t="shared" si="574"/>
        <v>1.1465984382639134E-2</v>
      </c>
      <c r="Z351" s="5">
        <f t="shared" si="575"/>
        <v>1.6085481587823948E-2</v>
      </c>
      <c r="AA351" s="5">
        <f t="shared" si="576"/>
        <v>1.7361559011826851E-2</v>
      </c>
      <c r="AB351" s="5">
        <f t="shared" si="577"/>
        <v>9.3694344703148802E-3</v>
      </c>
      <c r="AC351" s="5">
        <f t="shared" si="578"/>
        <v>2.0055714179079343E-4</v>
      </c>
      <c r="AD351" s="5">
        <f t="shared" si="579"/>
        <v>7.9546785225212916E-3</v>
      </c>
      <c r="AE351" s="5">
        <f t="shared" si="580"/>
        <v>7.0158342149388127E-3</v>
      </c>
      <c r="AF351" s="5">
        <f t="shared" si="581"/>
        <v>3.0938981124220767E-3</v>
      </c>
      <c r="AG351" s="5">
        <f t="shared" si="582"/>
        <v>9.0958112148343878E-4</v>
      </c>
      <c r="AH351" s="5">
        <f t="shared" si="583"/>
        <v>3.5467515050455487E-3</v>
      </c>
      <c r="AI351" s="5">
        <f t="shared" si="584"/>
        <v>3.8281188672489208E-3</v>
      </c>
      <c r="AJ351" s="5">
        <f t="shared" si="585"/>
        <v>2.0659036925676816E-3</v>
      </c>
      <c r="AK351" s="5">
        <f t="shared" si="586"/>
        <v>7.4326463640385886E-4</v>
      </c>
      <c r="AL351" s="5">
        <f t="shared" si="587"/>
        <v>7.6367656063914362E-6</v>
      </c>
      <c r="AM351" s="5">
        <f t="shared" si="588"/>
        <v>1.717146233202062E-3</v>
      </c>
      <c r="AN351" s="5">
        <f t="shared" si="589"/>
        <v>1.5144814791501944E-3</v>
      </c>
      <c r="AO351" s="5">
        <f t="shared" si="590"/>
        <v>6.6786803195318181E-4</v>
      </c>
      <c r="AP351" s="5">
        <f t="shared" si="591"/>
        <v>1.9634782123815407E-4</v>
      </c>
      <c r="AQ351" s="5">
        <f t="shared" si="592"/>
        <v>4.3293508291102784E-5</v>
      </c>
      <c r="AR351" s="5">
        <f t="shared" si="593"/>
        <v>6.2562982251348923E-4</v>
      </c>
      <c r="AS351" s="5">
        <f t="shared" si="594"/>
        <v>6.7526166523660205E-4</v>
      </c>
      <c r="AT351" s="5">
        <f t="shared" si="595"/>
        <v>3.6441542596722795E-4</v>
      </c>
      <c r="AU351" s="5">
        <f t="shared" si="596"/>
        <v>1.311082893437519E-4</v>
      </c>
      <c r="AV351" s="5">
        <f t="shared" si="597"/>
        <v>3.5377310432909898E-5</v>
      </c>
      <c r="AW351" s="5">
        <f t="shared" si="598"/>
        <v>2.0193811518079305E-7</v>
      </c>
      <c r="AX351" s="5">
        <f t="shared" si="599"/>
        <v>3.0889486166872047E-4</v>
      </c>
      <c r="AY351" s="5">
        <f t="shared" si="600"/>
        <v>2.7243780288273739E-4</v>
      </c>
      <c r="AZ351" s="5">
        <f t="shared" si="601"/>
        <v>1.2014177904839079E-4</v>
      </c>
      <c r="BA351" s="5">
        <f t="shared" si="602"/>
        <v>3.5320715212014959E-5</v>
      </c>
      <c r="BB351" s="5">
        <f t="shared" si="603"/>
        <v>7.7880043039759775E-6</v>
      </c>
      <c r="BC351" s="5">
        <f t="shared" si="604"/>
        <v>1.3737663164446047E-6</v>
      </c>
      <c r="BD351" s="5">
        <f t="shared" si="605"/>
        <v>9.1965063960980099E-5</v>
      </c>
      <c r="BE351" s="5">
        <f t="shared" si="606"/>
        <v>9.9260744931229828E-5</v>
      </c>
      <c r="BF351" s="5">
        <f t="shared" si="607"/>
        <v>5.3567599803350715E-5</v>
      </c>
      <c r="BG351" s="5">
        <f t="shared" si="608"/>
        <v>1.9272390447872006E-5</v>
      </c>
      <c r="BH351" s="5">
        <f t="shared" si="609"/>
        <v>5.200322138831321E-6</v>
      </c>
      <c r="BI351" s="5">
        <f t="shared" si="610"/>
        <v>1.1225737843270073E-6</v>
      </c>
      <c r="BJ351" s="8">
        <f t="shared" si="611"/>
        <v>0.39684869668185591</v>
      </c>
      <c r="BK351" s="8">
        <f t="shared" si="612"/>
        <v>0.31030988940304338</v>
      </c>
      <c r="BL351" s="8">
        <f t="shared" si="613"/>
        <v>0.27685725069635581</v>
      </c>
      <c r="BM351" s="8">
        <f t="shared" si="614"/>
        <v>0.31268088556369322</v>
      </c>
      <c r="BN351" s="8">
        <f t="shared" si="615"/>
        <v>0.68714819694061824</v>
      </c>
    </row>
    <row r="352" spans="1:66" x14ac:dyDescent="0.25">
      <c r="A352" t="s">
        <v>80</v>
      </c>
      <c r="B352" t="s">
        <v>82</v>
      </c>
      <c r="C352" t="s">
        <v>85</v>
      </c>
      <c r="D352" s="16"/>
      <c r="E352">
        <f>VLOOKUP(A352,home!$A$2:$E$405,3,FALSE)</f>
        <v>1.2518</v>
      </c>
      <c r="F352">
        <f>VLOOKUP(B352,home!$B$2:$E$405,3,FALSE)</f>
        <v>0.62519999999999998</v>
      </c>
      <c r="G352">
        <f>VLOOKUP(C352,away!$B$2:$E$405,4,FALSE)</f>
        <v>0.7641</v>
      </c>
      <c r="H352">
        <f>VLOOKUP(A352,away!$A$2:$E$405,3,FALSE)</f>
        <v>1.0562</v>
      </c>
      <c r="I352">
        <f>VLOOKUP(C352,away!$B$2:$E$405,3,FALSE)</f>
        <v>1.3584000000000001</v>
      </c>
      <c r="J352">
        <f>VLOOKUP(B352,home!$B$2:$E$405,4,FALSE)</f>
        <v>1.5230999999999999</v>
      </c>
      <c r="K352" s="3">
        <f t="shared" si="560"/>
        <v>0.59800403757599996</v>
      </c>
      <c r="L352" s="3">
        <f t="shared" si="561"/>
        <v>2.1852556620480001</v>
      </c>
      <c r="M352" s="5">
        <f t="shared" si="562"/>
        <v>6.1836609719820294E-2</v>
      </c>
      <c r="N352" s="5">
        <f t="shared" si="563"/>
        <v>3.6978542282463861E-2</v>
      </c>
      <c r="O352" s="5">
        <f t="shared" si="564"/>
        <v>0.1351288015120897</v>
      </c>
      <c r="P352" s="5">
        <f t="shared" si="565"/>
        <v>8.0807568897035525E-2</v>
      </c>
      <c r="Q352" s="5">
        <f t="shared" si="566"/>
        <v>1.105665879429411E-2</v>
      </c>
      <c r="R352" s="5">
        <f t="shared" si="567"/>
        <v>0.14764548930502722</v>
      </c>
      <c r="S352" s="5">
        <f t="shared" si="568"/>
        <v>2.6399665265591635E-2</v>
      </c>
      <c r="T352" s="5">
        <f t="shared" si="569"/>
        <v>2.4161626233564017E-2</v>
      </c>
      <c r="U352" s="5">
        <f t="shared" si="570"/>
        <v>8.8292598734290392E-2</v>
      </c>
      <c r="V352" s="5">
        <f t="shared" si="571"/>
        <v>3.8332070767244575E-3</v>
      </c>
      <c r="W352" s="5">
        <f t="shared" si="572"/>
        <v>2.2039755336960218E-3</v>
      </c>
      <c r="X352" s="5">
        <f t="shared" si="573"/>
        <v>4.8162500140244945E-3</v>
      </c>
      <c r="Y352" s="5">
        <f t="shared" si="574"/>
        <v>5.2623688064928941E-3</v>
      </c>
      <c r="Z352" s="5">
        <f t="shared" si="575"/>
        <v>0.10754771382655272</v>
      </c>
      <c r="AA352" s="5">
        <f t="shared" si="576"/>
        <v>6.4313967100346717E-2</v>
      </c>
      <c r="AB352" s="5">
        <f t="shared" si="577"/>
        <v>1.923000599926868E-2</v>
      </c>
      <c r="AC352" s="5">
        <f t="shared" si="578"/>
        <v>3.1307520168118527E-4</v>
      </c>
      <c r="AD352" s="5">
        <f t="shared" si="579"/>
        <v>3.2949656696723502E-4</v>
      </c>
      <c r="AE352" s="5">
        <f t="shared" si="580"/>
        <v>7.2003423859052834E-4</v>
      </c>
      <c r="AF352" s="5">
        <f t="shared" si="581"/>
        <v>7.8672944837418653E-4</v>
      </c>
      <c r="AG352" s="5">
        <f t="shared" si="582"/>
        <v>5.7306832718653029E-4</v>
      </c>
      <c r="AH352" s="5">
        <f t="shared" si="583"/>
        <v>5.8754812644948078E-2</v>
      </c>
      <c r="AI352" s="5">
        <f t="shared" si="584"/>
        <v>3.513561518870037E-2</v>
      </c>
      <c r="AJ352" s="5">
        <f t="shared" si="585"/>
        <v>1.0505619872779724E-2</v>
      </c>
      <c r="AK352" s="5">
        <f t="shared" si="586"/>
        <v>2.0941343670536463E-3</v>
      </c>
      <c r="AL352" s="5">
        <f t="shared" si="587"/>
        <v>1.6364963114526463E-5</v>
      </c>
      <c r="AM352" s="5">
        <f t="shared" si="588"/>
        <v>3.9408055482767495E-5</v>
      </c>
      <c r="AN352" s="5">
        <f t="shared" si="589"/>
        <v>8.6116676374019401E-5</v>
      </c>
      <c r="AO352" s="5">
        <f t="shared" si="590"/>
        <v>9.4093477321540591E-5</v>
      </c>
      <c r="AP352" s="5">
        <f t="shared" si="591"/>
        <v>6.8539434692893879E-5</v>
      </c>
      <c r="AQ352" s="5">
        <f t="shared" si="592"/>
        <v>3.7444046934053875E-5</v>
      </c>
      <c r="AR352" s="5">
        <f t="shared" si="593"/>
        <v>2.567885740098845E-2</v>
      </c>
      <c r="AS352" s="5">
        <f t="shared" si="594"/>
        <v>1.5356060406129442E-2</v>
      </c>
      <c r="AT352" s="5">
        <f t="shared" si="595"/>
        <v>4.5914930620631778E-3</v>
      </c>
      <c r="AU352" s="5">
        <f t="shared" si="596"/>
        <v>9.1524379653865724E-4</v>
      </c>
      <c r="AV352" s="5">
        <f t="shared" si="597"/>
        <v>1.3682987142412599E-4</v>
      </c>
      <c r="AW352" s="5">
        <f t="shared" si="598"/>
        <v>5.9404439213380742E-7</v>
      </c>
      <c r="AX352" s="5">
        <f t="shared" si="599"/>
        <v>3.9276960486189953E-6</v>
      </c>
      <c r="AY352" s="5">
        <f t="shared" si="600"/>
        <v>8.583020029048216E-6</v>
      </c>
      <c r="AZ352" s="5">
        <f t="shared" si="601"/>
        <v>9.3780465579745038E-6</v>
      </c>
      <c r="BA352" s="5">
        <f t="shared" si="602"/>
        <v>6.8311431132545145E-6</v>
      </c>
      <c r="BB352" s="5">
        <f t="shared" si="603"/>
        <v>3.7319485416249075E-6</v>
      </c>
      <c r="BC352" s="5">
        <f t="shared" si="604"/>
        <v>1.6310523362115215E-6</v>
      </c>
      <c r="BD352" s="5">
        <f t="shared" si="605"/>
        <v>9.3524780884055303E-3</v>
      </c>
      <c r="BE352" s="5">
        <f t="shared" si="606"/>
        <v>5.5928196582075767E-3</v>
      </c>
      <c r="BF352" s="5">
        <f t="shared" si="607"/>
        <v>1.6722643685212774E-3</v>
      </c>
      <c r="BG352" s="5">
        <f t="shared" si="608"/>
        <v>3.333402814234013E-4</v>
      </c>
      <c r="BH352" s="5">
        <f t="shared" si="609"/>
        <v>4.9834708544478505E-5</v>
      </c>
      <c r="BI352" s="5">
        <f t="shared" si="610"/>
        <v>5.9602713842042687E-6</v>
      </c>
      <c r="BJ352" s="8">
        <f t="shared" si="611"/>
        <v>8.7248434843085892E-2</v>
      </c>
      <c r="BK352" s="8">
        <f t="shared" si="612"/>
        <v>0.1732150741439967</v>
      </c>
      <c r="BL352" s="8">
        <f t="shared" si="613"/>
        <v>0.62478622663813488</v>
      </c>
      <c r="BM352" s="8">
        <f t="shared" si="614"/>
        <v>0.51933578996540253</v>
      </c>
      <c r="BN352" s="8">
        <f t="shared" si="615"/>
        <v>0.47345367051073073</v>
      </c>
    </row>
    <row r="353" spans="1:66" x14ac:dyDescent="0.25">
      <c r="A353" t="s">
        <v>80</v>
      </c>
      <c r="B353" t="s">
        <v>110</v>
      </c>
      <c r="C353" t="s">
        <v>91</v>
      </c>
      <c r="D353" s="16"/>
      <c r="E353">
        <f>VLOOKUP(A353,home!$A$2:$E$405,3,FALSE)</f>
        <v>1.2518</v>
      </c>
      <c r="F353">
        <f>VLOOKUP(B353,home!$B$2:$E$405,3,FALSE)</f>
        <v>1.0323</v>
      </c>
      <c r="G353">
        <f>VLOOKUP(C353,away!$B$2:$E$405,4,FALSE)</f>
        <v>1.1113999999999999</v>
      </c>
      <c r="H353">
        <f>VLOOKUP(A353,away!$A$2:$E$405,3,FALSE)</f>
        <v>1.0562</v>
      </c>
      <c r="I353">
        <f>VLOOKUP(C353,away!$B$2:$E$405,3,FALSE)</f>
        <v>0.65859999999999996</v>
      </c>
      <c r="J353">
        <f>VLOOKUP(B353,home!$B$2:$E$405,4,FALSE)</f>
        <v>0.47789999999999999</v>
      </c>
      <c r="K353" s="3">
        <f t="shared" si="560"/>
        <v>1.4361879117959999</v>
      </c>
      <c r="L353" s="3">
        <f t="shared" si="561"/>
        <v>0.33243360562800001</v>
      </c>
      <c r="M353" s="5">
        <f t="shared" si="562"/>
        <v>0.17056795179159404</v>
      </c>
      <c r="N353" s="5">
        <f t="shared" si="563"/>
        <v>0.24496763050289022</v>
      </c>
      <c r="O353" s="5">
        <f t="shared" si="564"/>
        <v>5.6702519218662498E-2</v>
      </c>
      <c r="P353" s="5">
        <f t="shared" si="565"/>
        <v>8.1435472670223441E-2</v>
      </c>
      <c r="Q353" s="5">
        <f t="shared" si="566"/>
        <v>0.17590977485478004</v>
      </c>
      <c r="R353" s="5">
        <f t="shared" si="567"/>
        <v>9.4249114560254702E-3</v>
      </c>
      <c r="S353" s="5">
        <f t="shared" si="568"/>
        <v>9.7200795040407132E-3</v>
      </c>
      <c r="T353" s="5">
        <f t="shared" si="569"/>
        <v>5.8478320720184232E-2</v>
      </c>
      <c r="U353" s="5">
        <f t="shared" si="570"/>
        <v>1.3535943902891416E-2</v>
      </c>
      <c r="V353" s="5">
        <f t="shared" si="571"/>
        <v>5.1563631352354055E-4</v>
      </c>
      <c r="W353" s="5">
        <f t="shared" si="572"/>
        <v>8.421316407106369E-2</v>
      </c>
      <c r="X353" s="5">
        <f t="shared" si="573"/>
        <v>2.7995285773486051E-2</v>
      </c>
      <c r="Y353" s="5">
        <f t="shared" si="574"/>
        <v>4.6532868951331104E-3</v>
      </c>
      <c r="Z353" s="5">
        <f t="shared" si="575"/>
        <v>1.0443857660170637E-3</v>
      </c>
      <c r="AA353" s="5">
        <f t="shared" si="576"/>
        <v>1.4999342124055125E-3</v>
      </c>
      <c r="AB353" s="5">
        <f t="shared" si="577"/>
        <v>1.0770936921730258E-3</v>
      </c>
      <c r="AC353" s="5">
        <f t="shared" si="578"/>
        <v>1.5386494970427981E-5</v>
      </c>
      <c r="AD353" s="5">
        <f t="shared" si="579"/>
        <v>3.0236482063238722E-2</v>
      </c>
      <c r="AE353" s="5">
        <f t="shared" si="580"/>
        <v>1.0051622753788798E-2</v>
      </c>
      <c r="AF353" s="5">
        <f t="shared" si="581"/>
        <v>1.6707485972272285E-3</v>
      </c>
      <c r="AG353" s="5">
        <f t="shared" si="582"/>
        <v>1.8513766009139028E-4</v>
      </c>
      <c r="AH353" s="5">
        <f t="shared" si="583"/>
        <v>8.6797231465903277E-5</v>
      </c>
      <c r="AI353" s="5">
        <f t="shared" si="584"/>
        <v>1.246571346086897E-4</v>
      </c>
      <c r="AJ353" s="5">
        <f t="shared" si="585"/>
        <v>8.9515534922063485E-5</v>
      </c>
      <c r="AK353" s="5">
        <f t="shared" si="586"/>
        <v>4.2853709724340087E-5</v>
      </c>
      <c r="AL353" s="5">
        <f t="shared" si="587"/>
        <v>2.9384335744050837E-7</v>
      </c>
      <c r="AM353" s="5">
        <f t="shared" si="588"/>
        <v>8.6850540068920089E-3</v>
      </c>
      <c r="AN353" s="5">
        <f t="shared" si="589"/>
        <v>2.8872038185850197E-3</v>
      </c>
      <c r="AO353" s="5">
        <f t="shared" si="590"/>
        <v>4.7990178779757405E-4</v>
      </c>
      <c r="AP353" s="5">
        <f t="shared" si="591"/>
        <v>5.3178493888290309E-5</v>
      </c>
      <c r="AQ353" s="5">
        <f t="shared" si="592"/>
        <v>4.419579616287725E-6</v>
      </c>
      <c r="AR353" s="5">
        <f t="shared" si="593"/>
        <v>5.7708633229476662E-6</v>
      </c>
      <c r="AS353" s="5">
        <f t="shared" si="594"/>
        <v>8.2880441450443342E-6</v>
      </c>
      <c r="AT353" s="5">
        <f t="shared" si="595"/>
        <v>5.9515944067721444E-6</v>
      </c>
      <c r="AU353" s="5">
        <f t="shared" si="596"/>
        <v>2.8492026476396134E-6</v>
      </c>
      <c r="AV353" s="5">
        <f t="shared" si="597"/>
        <v>1.0229976001992926E-6</v>
      </c>
      <c r="AW353" s="5">
        <f t="shared" si="598"/>
        <v>3.8969924454068772E-9</v>
      </c>
      <c r="AX353" s="5">
        <f t="shared" si="599"/>
        <v>2.0788949296656166E-3</v>
      </c>
      <c r="AY353" s="5">
        <f t="shared" si="600"/>
        <v>6.910945371905085E-4</v>
      </c>
      <c r="AZ353" s="5">
        <f t="shared" si="601"/>
        <v>1.1487152441402734E-4</v>
      </c>
      <c r="BA353" s="5">
        <f t="shared" si="602"/>
        <v>1.2729051681646651E-5</v>
      </c>
      <c r="BB353" s="5">
        <f t="shared" si="603"/>
        <v>1.0578911366887378E-6</v>
      </c>
      <c r="BC353" s="5">
        <f t="shared" si="604"/>
        <v>7.033571298626812E-8</v>
      </c>
      <c r="BD353" s="5">
        <f t="shared" si="605"/>
        <v>3.1973815033897913E-7</v>
      </c>
      <c r="BE353" s="5">
        <f t="shared" si="606"/>
        <v>4.5920406645685391E-7</v>
      </c>
      <c r="BF353" s="5">
        <f t="shared" si="607"/>
        <v>3.2975166464645036E-7</v>
      </c>
      <c r="BG353" s="5">
        <f t="shared" si="608"/>
        <v>1.578617848866135E-7</v>
      </c>
      <c r="BH353" s="5">
        <f t="shared" si="609"/>
        <v>5.6679796797173693E-8</v>
      </c>
      <c r="BI353" s="5">
        <f t="shared" si="610"/>
        <v>1.6280567800630904E-8</v>
      </c>
      <c r="BJ353" s="8">
        <f t="shared" si="611"/>
        <v>0.6533699298484642</v>
      </c>
      <c r="BK353" s="8">
        <f t="shared" si="612"/>
        <v>0.26294591515490001</v>
      </c>
      <c r="BL353" s="8">
        <f t="shared" si="613"/>
        <v>8.2609448311032438E-2</v>
      </c>
      <c r="BM353" s="8">
        <f t="shared" si="614"/>
        <v>0.26027032794603994</v>
      </c>
      <c r="BN353" s="8">
        <f t="shared" si="615"/>
        <v>0.73900826049417567</v>
      </c>
    </row>
    <row r="354" spans="1:66" x14ac:dyDescent="0.25">
      <c r="A354" t="s">
        <v>80</v>
      </c>
      <c r="B354" t="s">
        <v>81</v>
      </c>
      <c r="C354" t="s">
        <v>410</v>
      </c>
      <c r="D354" s="16"/>
      <c r="E354">
        <f>VLOOKUP(A354,home!$A$2:$E$405,3,FALSE)</f>
        <v>1.2518</v>
      </c>
      <c r="F354">
        <f>VLOOKUP(B354,home!$B$2:$E$405,3,FALSE)</f>
        <v>1.042</v>
      </c>
      <c r="G354">
        <f>VLOOKUP(C354,away!$B$2:$E$405,4,FALSE)</f>
        <v>0.97250000000000003</v>
      </c>
      <c r="H354">
        <f>VLOOKUP(A354,away!$A$2:$E$405,3,FALSE)</f>
        <v>1.0562</v>
      </c>
      <c r="I354">
        <f>VLOOKUP(C354,away!$B$2:$E$405,3,FALSE)</f>
        <v>1.0290999999999999</v>
      </c>
      <c r="J354">
        <f>VLOOKUP(B354,home!$B$2:$E$405,4,FALSE)</f>
        <v>1.0290999999999999</v>
      </c>
      <c r="K354" s="3">
        <f t="shared" si="560"/>
        <v>1.268505271</v>
      </c>
      <c r="L354" s="3">
        <f t="shared" si="561"/>
        <v>1.1185652407219997</v>
      </c>
      <c r="M354" s="5">
        <f t="shared" si="562"/>
        <v>9.1898505525023447E-2</v>
      </c>
      <c r="N354" s="5">
        <f t="shared" si="563"/>
        <v>0.11657373865551487</v>
      </c>
      <c r="O354" s="5">
        <f t="shared" si="564"/>
        <v>0.10279447395458988</v>
      </c>
      <c r="P354" s="5">
        <f t="shared" si="565"/>
        <v>0.13039533204106948</v>
      </c>
      <c r="Q354" s="5">
        <f t="shared" si="566"/>
        <v>7.3937200972348557E-2</v>
      </c>
      <c r="R354" s="5">
        <f t="shared" si="567"/>
        <v>5.7491162751953609E-2</v>
      </c>
      <c r="S354" s="5">
        <f t="shared" si="568"/>
        <v>4.6254676615690354E-2</v>
      </c>
      <c r="T354" s="5">
        <f t="shared" si="569"/>
        <v>8.2703583003945938E-2</v>
      </c>
      <c r="U354" s="5">
        <f t="shared" si="570"/>
        <v>7.2927842986772018E-2</v>
      </c>
      <c r="V354" s="5">
        <f t="shared" si="571"/>
        <v>7.2923370809972491E-3</v>
      </c>
      <c r="W354" s="5">
        <f t="shared" si="572"/>
        <v>3.1263243052136812E-2</v>
      </c>
      <c r="X354" s="5">
        <f t="shared" si="573"/>
        <v>3.4969976990363798E-2</v>
      </c>
      <c r="Y354" s="5">
        <f t="shared" si="574"/>
        <v>1.9558100365134546E-2</v>
      </c>
      <c r="Z354" s="5">
        <f t="shared" si="575"/>
        <v>2.1435872101008877E-2</v>
      </c>
      <c r="AA354" s="5">
        <f t="shared" si="576"/>
        <v>2.7191516748611606E-2</v>
      </c>
      <c r="AB354" s="5">
        <f t="shared" si="577"/>
        <v>1.7246291161049306E-2</v>
      </c>
      <c r="AC354" s="5">
        <f t="shared" si="578"/>
        <v>6.4669625855145096E-4</v>
      </c>
      <c r="AD354" s="5">
        <f t="shared" si="579"/>
        <v>9.9143971500474208E-3</v>
      </c>
      <c r="AE354" s="5">
        <f t="shared" si="580"/>
        <v>1.10899000347563E-2</v>
      </c>
      <c r="AF354" s="5">
        <f t="shared" si="581"/>
        <v>6.2023883509800502E-3</v>
      </c>
      <c r="AG354" s="5">
        <f t="shared" si="582"/>
        <v>2.3125920062884416E-3</v>
      </c>
      <c r="AH354" s="5">
        <f t="shared" si="583"/>
        <v>5.9943553591877497E-3</v>
      </c>
      <c r="AI354" s="5">
        <f t="shared" si="584"/>
        <v>7.6038713693767582E-3</v>
      </c>
      <c r="AJ354" s="5">
        <f t="shared" si="585"/>
        <v>4.8227754560302045E-3</v>
      </c>
      <c r="AK354" s="5">
        <f t="shared" si="586"/>
        <v>2.0392386956079138E-3</v>
      </c>
      <c r="AL354" s="5">
        <f t="shared" si="587"/>
        <v>3.6704045569303478E-5</v>
      </c>
      <c r="AM354" s="5">
        <f t="shared" si="588"/>
        <v>2.515293008724506E-3</v>
      </c>
      <c r="AN354" s="5">
        <f t="shared" si="589"/>
        <v>2.8135193297902901E-3</v>
      </c>
      <c r="AO354" s="5">
        <f t="shared" si="590"/>
        <v>1.5735524632014383E-3</v>
      </c>
      <c r="AP354" s="5">
        <f t="shared" si="591"/>
        <v>5.8670702992987065E-4</v>
      </c>
      <c r="AQ354" s="5">
        <f t="shared" si="592"/>
        <v>1.6406752254169885E-4</v>
      </c>
      <c r="AR354" s="5">
        <f t="shared" si="593"/>
        <v>1.34101550906461E-3</v>
      </c>
      <c r="AS354" s="5">
        <f t="shared" si="594"/>
        <v>1.701085241741206E-3</v>
      </c>
      <c r="AT354" s="5">
        <f t="shared" si="595"/>
        <v>1.0789177977845149E-3</v>
      </c>
      <c r="AU354" s="5">
        <f t="shared" si="596"/>
        <v>4.5620430448845624E-4</v>
      </c>
      <c r="AV354" s="5">
        <f t="shared" si="597"/>
        <v>1.4467439122412394E-4</v>
      </c>
      <c r="AW354" s="5">
        <f t="shared" si="598"/>
        <v>1.4466551931143018E-6</v>
      </c>
      <c r="AX354" s="5">
        <f t="shared" si="599"/>
        <v>5.3177707327941356E-4</v>
      </c>
      <c r="AY354" s="5">
        <f t="shared" si="600"/>
        <v>5.9482734998322765E-4</v>
      </c>
      <c r="AZ354" s="5">
        <f t="shared" si="601"/>
        <v>3.3267659896100927E-4</v>
      </c>
      <c r="BA354" s="5">
        <f t="shared" si="602"/>
        <v>1.2404015999979915E-4</v>
      </c>
      <c r="BB354" s="5">
        <f t="shared" si="603"/>
        <v>3.4686752857342677E-5</v>
      </c>
      <c r="BC354" s="5">
        <f t="shared" si="604"/>
        <v>7.7598792119476004E-6</v>
      </c>
      <c r="BD354" s="5">
        <f t="shared" si="605"/>
        <v>2.5000222261813181E-4</v>
      </c>
      <c r="BE354" s="5">
        <f t="shared" si="606"/>
        <v>3.1712913715281561E-4</v>
      </c>
      <c r="BF354" s="5">
        <f t="shared" si="607"/>
        <v>2.0113999103301433E-4</v>
      </c>
      <c r="BG354" s="5">
        <f t="shared" si="608"/>
        <v>8.5049046278090442E-5</v>
      </c>
      <c r="BH354" s="5">
        <f t="shared" si="609"/>
        <v>2.6971290874320171E-5</v>
      </c>
      <c r="BI354" s="5">
        <f t="shared" si="610"/>
        <v>6.8426449279498665E-6</v>
      </c>
      <c r="BJ354" s="8">
        <f t="shared" si="611"/>
        <v>0.39780402774999718</v>
      </c>
      <c r="BK354" s="8">
        <f t="shared" si="612"/>
        <v>0.27711907891688453</v>
      </c>
      <c r="BL354" s="8">
        <f t="shared" si="613"/>
        <v>0.30372056006036624</v>
      </c>
      <c r="BM354" s="8">
        <f t="shared" si="614"/>
        <v>0.42639574423296694</v>
      </c>
      <c r="BN354" s="8">
        <f t="shared" si="615"/>
        <v>0.57309041390049986</v>
      </c>
    </row>
    <row r="355" spans="1:66" x14ac:dyDescent="0.25">
      <c r="A355" s="10" t="s">
        <v>80</v>
      </c>
      <c r="B355" s="10" t="s">
        <v>93</v>
      </c>
      <c r="C355" s="10" t="s">
        <v>83</v>
      </c>
      <c r="D355" s="16"/>
      <c r="E355">
        <f>VLOOKUP(A355,home!$A$2:$E$405,3,FALSE)</f>
        <v>1.2518</v>
      </c>
      <c r="F355">
        <f>VLOOKUP(B355,home!$B$2:$E$405,3,FALSE)</f>
        <v>0.72940000000000005</v>
      </c>
      <c r="G355">
        <f>VLOOKUP(C355,away!$B$2:$E$405,4,FALSE)</f>
        <v>0.90300000000000002</v>
      </c>
      <c r="H355">
        <f>VLOOKUP(A355,away!$A$2:$E$405,3,FALSE)</f>
        <v>1.0562</v>
      </c>
      <c r="I355">
        <f>VLOOKUP(C355,away!$B$2:$E$405,3,FALSE)</f>
        <v>1.1526000000000001</v>
      </c>
      <c r="J355">
        <f>VLOOKUP(B355,home!$B$2:$E$405,4,FALSE)</f>
        <v>0.98799999999999999</v>
      </c>
      <c r="K355" s="3">
        <f t="shared" si="560"/>
        <v>0.82449581676000017</v>
      </c>
      <c r="L355" s="3">
        <f t="shared" si="561"/>
        <v>1.2027676065600001</v>
      </c>
      <c r="M355" s="5">
        <f t="shared" si="562"/>
        <v>0.13169542309796028</v>
      </c>
      <c r="N355" s="5">
        <f t="shared" si="563"/>
        <v>0.10858232543070656</v>
      </c>
      <c r="O355" s="5">
        <f t="shared" si="564"/>
        <v>0.15839898883444029</v>
      </c>
      <c r="P355" s="5">
        <f t="shared" si="565"/>
        <v>0.13059930367300998</v>
      </c>
      <c r="Q355" s="5">
        <f t="shared" si="566"/>
        <v>4.4762836545845272E-2</v>
      </c>
      <c r="R355" s="5">
        <f t="shared" si="567"/>
        <v>9.5258586340961959E-2</v>
      </c>
      <c r="S355" s="5">
        <f t="shared" si="568"/>
        <v>3.2378076850833326E-2</v>
      </c>
      <c r="T355" s="5">
        <f t="shared" si="569"/>
        <v>5.383928977508283E-2</v>
      </c>
      <c r="U355" s="5">
        <f t="shared" si="570"/>
        <v>7.8540305948594416E-2</v>
      </c>
      <c r="V355" s="5">
        <f t="shared" si="571"/>
        <v>3.5676210654342535E-3</v>
      </c>
      <c r="W355" s="5">
        <f t="shared" si="572"/>
        <v>1.2302257159453697E-2</v>
      </c>
      <c r="X355" s="5">
        <f t="shared" si="573"/>
        <v>1.4796756398961752E-2</v>
      </c>
      <c r="Y355" s="5">
        <f t="shared" si="574"/>
        <v>8.8985296394152955E-3</v>
      </c>
      <c r="Z355" s="5">
        <f t="shared" si="575"/>
        <v>3.8191313965869327E-2</v>
      </c>
      <c r="AA355" s="5">
        <f t="shared" si="576"/>
        <v>3.1488578601427029E-2</v>
      </c>
      <c r="AB355" s="5">
        <f t="shared" si="577"/>
        <v>1.2981100666297521E-2</v>
      </c>
      <c r="AC355" s="5">
        <f t="shared" si="578"/>
        <v>2.2112045352190151E-4</v>
      </c>
      <c r="AD355" s="5">
        <f t="shared" si="579"/>
        <v>2.5357898911688328E-3</v>
      </c>
      <c r="AE355" s="5">
        <f t="shared" si="580"/>
        <v>3.049965938140181E-3</v>
      </c>
      <c r="AF355" s="5">
        <f t="shared" si="581"/>
        <v>1.8342001157531952E-3</v>
      </c>
      <c r="AG355" s="5">
        <f t="shared" si="582"/>
        <v>7.3537216105884896E-4</v>
      </c>
      <c r="AH355" s="5">
        <f t="shared" si="583"/>
        <v>1.148381882252753E-2</v>
      </c>
      <c r="AI355" s="5">
        <f t="shared" si="584"/>
        <v>9.4683605796036987E-3</v>
      </c>
      <c r="AJ355" s="5">
        <f t="shared" si="585"/>
        <v>3.9033118447292705E-3</v>
      </c>
      <c r="AK355" s="5">
        <f t="shared" si="586"/>
        <v>1.0727547624963479E-3</v>
      </c>
      <c r="AL355" s="5">
        <f t="shared" si="587"/>
        <v>8.7712014824812232E-6</v>
      </c>
      <c r="AM355" s="5">
        <f t="shared" si="588"/>
        <v>4.181496314901999E-4</v>
      </c>
      <c r="AN355" s="5">
        <f t="shared" si="589"/>
        <v>5.0293683145141385E-4</v>
      </c>
      <c r="AO355" s="5">
        <f t="shared" si="590"/>
        <v>3.0245806450784359E-4</v>
      </c>
      <c r="AP355" s="5">
        <f t="shared" si="591"/>
        <v>1.2126225411095644E-4</v>
      </c>
      <c r="AQ355" s="5">
        <f t="shared" si="592"/>
        <v>3.6462577785776381E-5</v>
      </c>
      <c r="AR355" s="5">
        <f t="shared" si="593"/>
        <v>2.7624730558680256E-3</v>
      </c>
      <c r="AS355" s="5">
        <f t="shared" si="594"/>
        <v>2.2776474784754011E-3</v>
      </c>
      <c r="AT355" s="5">
        <f t="shared" si="595"/>
        <v>9.3895540902846539E-4</v>
      </c>
      <c r="AU355" s="5">
        <f t="shared" si="596"/>
        <v>2.5805493562271496E-4</v>
      </c>
      <c r="AV355" s="5">
        <f t="shared" si="597"/>
        <v>5.3191303728799889E-5</v>
      </c>
      <c r="AW355" s="5">
        <f t="shared" si="598"/>
        <v>2.4161659849527749E-7</v>
      </c>
      <c r="AX355" s="5">
        <f t="shared" si="599"/>
        <v>5.7460436990567561E-5</v>
      </c>
      <c r="AY355" s="5">
        <f t="shared" si="600"/>
        <v>6.9111552271036651E-5</v>
      </c>
      <c r="AZ355" s="5">
        <f t="shared" si="601"/>
        <v>4.1562568155340543E-5</v>
      </c>
      <c r="BA355" s="5">
        <f t="shared" si="602"/>
        <v>1.6663370207561949E-5</v>
      </c>
      <c r="BB355" s="5">
        <f t="shared" si="603"/>
        <v>5.0105404754431212E-6</v>
      </c>
      <c r="BC355" s="5">
        <f t="shared" si="604"/>
        <v>1.2053031550441465E-6</v>
      </c>
      <c r="BD355" s="5">
        <f t="shared" si="605"/>
        <v>5.5376885093214577E-4</v>
      </c>
      <c r="BE355" s="5">
        <f t="shared" si="606"/>
        <v>4.5658010104554628E-4</v>
      </c>
      <c r="BF355" s="5">
        <f t="shared" si="607"/>
        <v>1.8822419166395556E-4</v>
      </c>
      <c r="BG355" s="5">
        <f t="shared" si="608"/>
        <v>5.1730019546654633E-5</v>
      </c>
      <c r="BH355" s="5">
        <f t="shared" si="609"/>
        <v>1.0662796179282441E-5</v>
      </c>
      <c r="BI355" s="5">
        <f t="shared" si="610"/>
        <v>1.7582861689565776E-6</v>
      </c>
      <c r="BJ355" s="8">
        <f t="shared" si="611"/>
        <v>0.25290960618618774</v>
      </c>
      <c r="BK355" s="8">
        <f t="shared" si="612"/>
        <v>0.29853942789451321</v>
      </c>
      <c r="BL355" s="8">
        <f t="shared" si="613"/>
        <v>0.41014885282933794</v>
      </c>
      <c r="BM355" s="8">
        <f t="shared" si="614"/>
        <v>0.33042286701731133</v>
      </c>
      <c r="BN355" s="8">
        <f t="shared" si="615"/>
        <v>0.66929746392292433</v>
      </c>
    </row>
    <row r="356" spans="1:66" x14ac:dyDescent="0.25">
      <c r="A356" t="s">
        <v>80</v>
      </c>
      <c r="B356" t="s">
        <v>71</v>
      </c>
      <c r="C356" t="s">
        <v>258</v>
      </c>
      <c r="D356" s="16"/>
      <c r="E356">
        <f>VLOOKUP(A356,home!$A$2:$E$405,3,FALSE)</f>
        <v>1.2518</v>
      </c>
      <c r="F356">
        <f>VLOOKUP(B356,home!$B$2:$E$405,3,FALSE)</f>
        <v>0.5837</v>
      </c>
      <c r="G356">
        <f>VLOOKUP(C356,away!$B$2:$E$405,4,FALSE)</f>
        <v>1.4008</v>
      </c>
      <c r="H356">
        <f>VLOOKUP(A356,away!$A$2:$E$405,3,FALSE)</f>
        <v>1.0562</v>
      </c>
      <c r="I356">
        <f>VLOOKUP(C356,away!$B$2:$E$405,3,FALSE)</f>
        <v>0.31369999999999998</v>
      </c>
      <c r="J356">
        <f>VLOOKUP(B356,home!$B$2:$E$405,4,FALSE)</f>
        <v>1.5294000000000001</v>
      </c>
      <c r="K356" s="3">
        <f t="shared" si="560"/>
        <v>1.0235304645280001</v>
      </c>
      <c r="L356" s="3">
        <f t="shared" si="561"/>
        <v>0.50673601023600001</v>
      </c>
      <c r="M356" s="5">
        <f t="shared" si="562"/>
        <v>0.21647797371244754</v>
      </c>
      <c r="N356" s="5">
        <f t="shared" si="563"/>
        <v>0.22157180099398158</v>
      </c>
      <c r="O356" s="5">
        <f t="shared" si="564"/>
        <v>0.10969718470301934</v>
      </c>
      <c r="P356" s="5">
        <f t="shared" si="565"/>
        <v>0.11227841041649519</v>
      </c>
      <c r="Q356" s="5">
        <f t="shared" si="566"/>
        <v>0.1133927441988378</v>
      </c>
      <c r="R356" s="5">
        <f t="shared" si="567"/>
        <v>2.7793756855264796E-2</v>
      </c>
      <c r="S356" s="5">
        <f t="shared" si="568"/>
        <v>1.4558572899430817E-2</v>
      </c>
      <c r="T356" s="5">
        <f t="shared" si="569"/>
        <v>5.7460186785030391E-2</v>
      </c>
      <c r="U356" s="5">
        <f t="shared" si="570"/>
        <v>2.8447756865047462E-2</v>
      </c>
      <c r="V356" s="5">
        <f t="shared" si="571"/>
        <v>8.3899396581055697E-4</v>
      </c>
      <c r="W356" s="5">
        <f t="shared" si="572"/>
        <v>3.8686976047980375E-2</v>
      </c>
      <c r="X356" s="5">
        <f t="shared" si="573"/>
        <v>1.9604083890649271E-2</v>
      </c>
      <c r="Y356" s="5">
        <f t="shared" si="574"/>
        <v>4.9670476275397255E-3</v>
      </c>
      <c r="Z356" s="5">
        <f t="shared" si="575"/>
        <v>4.6946991527687873E-3</v>
      </c>
      <c r="AA356" s="5">
        <f t="shared" si="576"/>
        <v>4.8051676046526447E-3</v>
      </c>
      <c r="AB356" s="5">
        <f t="shared" si="577"/>
        <v>2.4591177152625101E-3</v>
      </c>
      <c r="AC356" s="5">
        <f t="shared" si="578"/>
        <v>2.7197024717676874E-5</v>
      </c>
      <c r="AD356" s="5">
        <f t="shared" si="579"/>
        <v>9.8993246413932416E-3</v>
      </c>
      <c r="AE356" s="5">
        <f t="shared" si="580"/>
        <v>5.0163442728105327E-3</v>
      </c>
      <c r="AF356" s="5">
        <f t="shared" si="581"/>
        <v>1.2709811413871091E-3</v>
      </c>
      <c r="AG356" s="5">
        <f t="shared" si="582"/>
        <v>2.146839708905671E-4</v>
      </c>
      <c r="AH356" s="5">
        <f t="shared" si="583"/>
        <v>5.9474327948309596E-4</v>
      </c>
      <c r="AI356" s="5">
        <f t="shared" si="584"/>
        <v>6.0873786512423932E-4</v>
      </c>
      <c r="AJ356" s="5">
        <f t="shared" si="585"/>
        <v>3.1153087493319796E-4</v>
      </c>
      <c r="AK356" s="5">
        <f t="shared" si="586"/>
        <v>1.0628711371173013E-4</v>
      </c>
      <c r="AL356" s="5">
        <f t="shared" si="587"/>
        <v>5.6424007505079586E-7</v>
      </c>
      <c r="AM356" s="5">
        <f t="shared" si="588"/>
        <v>2.0264520697437409E-3</v>
      </c>
      <c r="AN356" s="5">
        <f t="shared" si="589"/>
        <v>1.0268762367564275E-3</v>
      </c>
      <c r="AO356" s="5">
        <f t="shared" si="590"/>
        <v>2.6017758361005514E-4</v>
      </c>
      <c r="AP356" s="5">
        <f t="shared" si="591"/>
        <v>4.3947116890467565E-5</v>
      </c>
      <c r="AQ356" s="5">
        <f t="shared" si="592"/>
        <v>5.5673966686126636E-6</v>
      </c>
      <c r="AR356" s="5">
        <f t="shared" si="593"/>
        <v>6.0275567311987678E-5</v>
      </c>
      <c r="AS356" s="5">
        <f t="shared" si="594"/>
        <v>6.1693879410527479E-5</v>
      </c>
      <c r="AT356" s="5">
        <f t="shared" si="595"/>
        <v>3.1572782525795812E-5</v>
      </c>
      <c r="AU356" s="5">
        <f t="shared" si="596"/>
        <v>1.0771901588356436E-5</v>
      </c>
      <c r="AV356" s="5">
        <f t="shared" si="597"/>
        <v>2.756342359145091E-6</v>
      </c>
      <c r="AW356" s="5">
        <f t="shared" si="598"/>
        <v>8.1291281347813523E-9</v>
      </c>
      <c r="AX356" s="5">
        <f t="shared" si="599"/>
        <v>3.4568923804808969E-4</v>
      </c>
      <c r="AY356" s="5">
        <f t="shared" si="600"/>
        <v>1.751731852700118E-4</v>
      </c>
      <c r="AZ356" s="5">
        <f t="shared" si="601"/>
        <v>4.4383280502028714E-5</v>
      </c>
      <c r="BA356" s="5">
        <f t="shared" si="602"/>
        <v>7.4968688275944306E-6</v>
      </c>
      <c r="BB356" s="5">
        <f t="shared" si="603"/>
        <v>9.4973334973945981E-7</v>
      </c>
      <c r="BC356" s="5">
        <f t="shared" si="604"/>
        <v>9.6252817687009107E-8</v>
      </c>
      <c r="BD356" s="5">
        <f t="shared" si="605"/>
        <v>5.0906334157313517E-6</v>
      </c>
      <c r="BE356" s="5">
        <f t="shared" si="606"/>
        <v>5.2104183847452695E-6</v>
      </c>
      <c r="BF356" s="5">
        <f t="shared" si="607"/>
        <v>2.6665109748617794E-6</v>
      </c>
      <c r="BG356" s="5">
        <f t="shared" si="608"/>
        <v>9.0975173892309577E-7</v>
      </c>
      <c r="BH356" s="5">
        <f t="shared" si="609"/>
        <v>2.3278965498627801E-7</v>
      </c>
      <c r="BI356" s="5">
        <f t="shared" si="610"/>
        <v>4.7653460741083609E-8</v>
      </c>
      <c r="BJ356" s="8">
        <f t="shared" si="611"/>
        <v>0.47602098253298514</v>
      </c>
      <c r="BK356" s="8">
        <f t="shared" si="612"/>
        <v>0.34435688544424675</v>
      </c>
      <c r="BL356" s="8">
        <f t="shared" si="613"/>
        <v>0.17500551110732476</v>
      </c>
      <c r="BM356" s="8">
        <f t="shared" si="614"/>
        <v>0.19869104230113729</v>
      </c>
      <c r="BN356" s="8">
        <f t="shared" si="615"/>
        <v>0.80121187088004631</v>
      </c>
    </row>
    <row r="357" spans="1:66" s="15" customFormat="1" x14ac:dyDescent="0.25">
      <c r="A357" s="15" t="s">
        <v>154</v>
      </c>
      <c r="B357" s="15" t="s">
        <v>498</v>
      </c>
      <c r="C357" s="15" t="s">
        <v>497</v>
      </c>
      <c r="D357" s="23"/>
      <c r="E357" s="15">
        <f>VLOOKUP(A357,home!$A$2:$E$405,3,FALSE)</f>
        <v>1.3447</v>
      </c>
      <c r="F357" s="15" t="e">
        <f>VLOOKUP(B357,home!$B$2:$E$405,3,FALSE)</f>
        <v>#N/A</v>
      </c>
      <c r="G357" s="15" t="e">
        <f>VLOOKUP(C357,away!$B$2:$E$405,4,FALSE)</f>
        <v>#N/A</v>
      </c>
      <c r="H357" s="15">
        <f>VLOOKUP(A357,away!$A$2:$E$405,3,FALSE)</f>
        <v>1.05</v>
      </c>
      <c r="I357" s="15" t="e">
        <f>VLOOKUP(C357,away!$B$2:$E$405,3,FALSE)</f>
        <v>#N/A</v>
      </c>
      <c r="J357" s="15" t="e">
        <f>VLOOKUP(B357,home!$B$2:$E$405,4,FALSE)</f>
        <v>#N/A</v>
      </c>
      <c r="K357" s="20" t="e">
        <f t="shared" si="560"/>
        <v>#N/A</v>
      </c>
      <c r="L357" s="20" t="e">
        <f t="shared" si="561"/>
        <v>#N/A</v>
      </c>
      <c r="M357" s="21" t="e">
        <f t="shared" si="562"/>
        <v>#N/A</v>
      </c>
      <c r="N357" s="21" t="e">
        <f t="shared" si="563"/>
        <v>#N/A</v>
      </c>
      <c r="O357" s="21" t="e">
        <f t="shared" si="564"/>
        <v>#N/A</v>
      </c>
      <c r="P357" s="21" t="e">
        <f t="shared" si="565"/>
        <v>#N/A</v>
      </c>
      <c r="Q357" s="21" t="e">
        <f t="shared" si="566"/>
        <v>#N/A</v>
      </c>
      <c r="R357" s="21" t="e">
        <f t="shared" si="567"/>
        <v>#N/A</v>
      </c>
      <c r="S357" s="21" t="e">
        <f t="shared" si="568"/>
        <v>#N/A</v>
      </c>
      <c r="T357" s="21" t="e">
        <f t="shared" si="569"/>
        <v>#N/A</v>
      </c>
      <c r="U357" s="21" t="e">
        <f t="shared" si="570"/>
        <v>#N/A</v>
      </c>
      <c r="V357" s="21" t="e">
        <f t="shared" si="571"/>
        <v>#N/A</v>
      </c>
      <c r="W357" s="21" t="e">
        <f t="shared" si="572"/>
        <v>#N/A</v>
      </c>
      <c r="X357" s="21" t="e">
        <f t="shared" si="573"/>
        <v>#N/A</v>
      </c>
      <c r="Y357" s="21" t="e">
        <f t="shared" si="574"/>
        <v>#N/A</v>
      </c>
      <c r="Z357" s="21" t="e">
        <f t="shared" si="575"/>
        <v>#N/A</v>
      </c>
      <c r="AA357" s="21" t="e">
        <f t="shared" si="576"/>
        <v>#N/A</v>
      </c>
      <c r="AB357" s="21" t="e">
        <f t="shared" si="577"/>
        <v>#N/A</v>
      </c>
      <c r="AC357" s="21" t="e">
        <f t="shared" si="578"/>
        <v>#N/A</v>
      </c>
      <c r="AD357" s="21" t="e">
        <f t="shared" si="579"/>
        <v>#N/A</v>
      </c>
      <c r="AE357" s="21" t="e">
        <f t="shared" si="580"/>
        <v>#N/A</v>
      </c>
      <c r="AF357" s="21" t="e">
        <f t="shared" si="581"/>
        <v>#N/A</v>
      </c>
      <c r="AG357" s="21" t="e">
        <f t="shared" si="582"/>
        <v>#N/A</v>
      </c>
      <c r="AH357" s="21" t="e">
        <f t="shared" si="583"/>
        <v>#N/A</v>
      </c>
      <c r="AI357" s="21" t="e">
        <f t="shared" si="584"/>
        <v>#N/A</v>
      </c>
      <c r="AJ357" s="21" t="e">
        <f t="shared" si="585"/>
        <v>#N/A</v>
      </c>
      <c r="AK357" s="21" t="e">
        <f t="shared" si="586"/>
        <v>#N/A</v>
      </c>
      <c r="AL357" s="21" t="e">
        <f t="shared" si="587"/>
        <v>#N/A</v>
      </c>
      <c r="AM357" s="21" t="e">
        <f t="shared" si="588"/>
        <v>#N/A</v>
      </c>
      <c r="AN357" s="21" t="e">
        <f t="shared" si="589"/>
        <v>#N/A</v>
      </c>
      <c r="AO357" s="21" t="e">
        <f t="shared" si="590"/>
        <v>#N/A</v>
      </c>
      <c r="AP357" s="21" t="e">
        <f t="shared" si="591"/>
        <v>#N/A</v>
      </c>
      <c r="AQ357" s="21" t="e">
        <f t="shared" si="592"/>
        <v>#N/A</v>
      </c>
      <c r="AR357" s="21" t="e">
        <f t="shared" si="593"/>
        <v>#N/A</v>
      </c>
      <c r="AS357" s="21" t="e">
        <f t="shared" si="594"/>
        <v>#N/A</v>
      </c>
      <c r="AT357" s="21" t="e">
        <f t="shared" si="595"/>
        <v>#N/A</v>
      </c>
      <c r="AU357" s="21" t="e">
        <f t="shared" si="596"/>
        <v>#N/A</v>
      </c>
      <c r="AV357" s="21" t="e">
        <f t="shared" si="597"/>
        <v>#N/A</v>
      </c>
      <c r="AW357" s="21" t="e">
        <f t="shared" si="598"/>
        <v>#N/A</v>
      </c>
      <c r="AX357" s="21" t="e">
        <f t="shared" si="599"/>
        <v>#N/A</v>
      </c>
      <c r="AY357" s="21" t="e">
        <f t="shared" si="600"/>
        <v>#N/A</v>
      </c>
      <c r="AZ357" s="21" t="e">
        <f t="shared" si="601"/>
        <v>#N/A</v>
      </c>
      <c r="BA357" s="21" t="e">
        <f t="shared" si="602"/>
        <v>#N/A</v>
      </c>
      <c r="BB357" s="21" t="e">
        <f t="shared" si="603"/>
        <v>#N/A</v>
      </c>
      <c r="BC357" s="21" t="e">
        <f t="shared" si="604"/>
        <v>#N/A</v>
      </c>
      <c r="BD357" s="21" t="e">
        <f t="shared" si="605"/>
        <v>#N/A</v>
      </c>
      <c r="BE357" s="21" t="e">
        <f t="shared" si="606"/>
        <v>#N/A</v>
      </c>
      <c r="BF357" s="21" t="e">
        <f t="shared" si="607"/>
        <v>#N/A</v>
      </c>
      <c r="BG357" s="21" t="e">
        <f t="shared" si="608"/>
        <v>#N/A</v>
      </c>
      <c r="BH357" s="21" t="e">
        <f t="shared" si="609"/>
        <v>#N/A</v>
      </c>
      <c r="BI357" s="21" t="e">
        <f t="shared" si="610"/>
        <v>#N/A</v>
      </c>
      <c r="BJ357" s="22" t="e">
        <f t="shared" si="611"/>
        <v>#N/A</v>
      </c>
      <c r="BK357" s="22" t="e">
        <f t="shared" si="612"/>
        <v>#N/A</v>
      </c>
      <c r="BL357" s="22" t="e">
        <f t="shared" si="613"/>
        <v>#N/A</v>
      </c>
      <c r="BM357" s="22" t="e">
        <f t="shared" si="614"/>
        <v>#N/A</v>
      </c>
      <c r="BN357" s="22" t="e">
        <f t="shared" si="615"/>
        <v>#N/A</v>
      </c>
    </row>
    <row r="358" spans="1:66" x14ac:dyDescent="0.25">
      <c r="A358" t="s">
        <v>10</v>
      </c>
      <c r="B358" t="s">
        <v>243</v>
      </c>
      <c r="C358" t="s">
        <v>43</v>
      </c>
      <c r="D358" s="16"/>
      <c r="E358">
        <f>VLOOKUP(A358,home!$A$2:$E$405,3,FALSE)</f>
        <v>1.5425</v>
      </c>
      <c r="F358">
        <f>VLOOKUP(B358,home!$B$2:$E$405,3,FALSE)</f>
        <v>0.99150000000000005</v>
      </c>
      <c r="G358">
        <f>VLOOKUP(C358,away!$B$2:$E$405,4,FALSE)</f>
        <v>0.76270000000000004</v>
      </c>
      <c r="H358">
        <f>VLOOKUP(A358,away!$A$2:$E$405,3,FALSE)</f>
        <v>1.4443999999999999</v>
      </c>
      <c r="I358">
        <f>VLOOKUP(C358,away!$B$2:$E$405,3,FALSE)</f>
        <v>0.65159999999999996</v>
      </c>
      <c r="J358">
        <f>VLOOKUP(B358,home!$B$2:$E$405,4,FALSE)</f>
        <v>0.8145</v>
      </c>
      <c r="K358" s="3">
        <f t="shared" ref="K358:K421" si="616">E358*F358*G358</f>
        <v>1.1664647996250002</v>
      </c>
      <c r="L358" s="3">
        <f t="shared" ref="L358:L421" si="617">H358*I358*J358</f>
        <v>0.76658381207999993</v>
      </c>
      <c r="M358" s="5">
        <f t="shared" ref="M358:M421" si="618">_xlfn.POISSON.DIST(0,K358,FALSE) * _xlfn.POISSON.DIST(0,L358,FALSE)</f>
        <v>0.14470637180795035</v>
      </c>
      <c r="N358" s="5">
        <f t="shared" ref="N358:N421" si="619">_xlfn.POISSON.DIST(1,K358,FALSE) * _xlfn.POISSON.DIST(0,L358,FALSE)</f>
        <v>0.16879488899542155</v>
      </c>
      <c r="O358" s="5">
        <f t="shared" ref="O358:O421" si="620">_xlfn.POISSON.DIST(0,K358,FALSE) * _xlfn.POISSON.DIST(1,L358,FALSE)</f>
        <v>0.1109295621328044</v>
      </c>
      <c r="P358" s="5">
        <f t="shared" ref="P358:P421" si="621">_xlfn.POISSON.DIST(1,K358,FALSE) * _xlfn.POISSON.DIST(1,L358,FALSE)</f>
        <v>0.12939542946573068</v>
      </c>
      <c r="Q358" s="5">
        <f t="shared" ref="Q358:Q421" si="622">_xlfn.POISSON.DIST(2,K358,FALSE) * _xlfn.POISSON.DIST(0,L358,FALSE)</f>
        <v>9.8446648184884286E-2</v>
      </c>
      <c r="R358" s="5">
        <f t="shared" ref="R358:R421" si="623">_xlfn.POISSON.DIST(0,K358,FALSE) * _xlfn.POISSON.DIST(2,L358,FALSE)</f>
        <v>4.2518403306065197E-2</v>
      </c>
      <c r="S358" s="5">
        <f t="shared" ref="S358:S421" si="624">_xlfn.POISSON.DIST(2,K358,FALSE) * _xlfn.POISSON.DIST(2,L358,FALSE)</f>
        <v>2.8926122874606199E-2</v>
      </c>
      <c r="T358" s="5">
        <f t="shared" ref="T358:T421" si="625">_xlfn.POISSON.DIST(2,K358,FALSE) * _xlfn.POISSON.DIST(1,L358,FALSE)</f>
        <v>7.5467606852067201E-2</v>
      </c>
      <c r="U358" s="5">
        <f t="shared" ref="U358:U421" si="626">_xlfn.POISSON.DIST(1,K358,FALSE) * _xlfn.POISSON.DIST(2,L358,FALSE)</f>
        <v>4.9596220792784286E-2</v>
      </c>
      <c r="V358" s="5">
        <f t="shared" ref="V358:V421" si="627">_xlfn.POISSON.DIST(3,K358,FALSE) * _xlfn.POISSON.DIST(3,L358,FALSE)</f>
        <v>2.8739486154499227E-3</v>
      </c>
      <c r="W358" s="5">
        <f t="shared" ref="W358:W421" si="628">_xlfn.POISSON.DIST(3,K358,FALSE) * _xlfn.POISSON.DIST(0,L358,FALSE)</f>
        <v>3.827818324957797E-2</v>
      </c>
      <c r="X358" s="5">
        <f t="shared" ref="X358:X421" si="629">_xlfn.POISSON.DIST(3,K358,FALSE) * _xlfn.POISSON.DIST(1,L358,FALSE)</f>
        <v>2.9343435634958278E-2</v>
      </c>
      <c r="Y358" s="5">
        <f t="shared" ref="Y358:Y421" si="630">_xlfn.POISSON.DIST(3,K358,FALSE) * _xlfn.POISSON.DIST(2,L358,FALSE)</f>
        <v>1.1247101374285215E-2</v>
      </c>
      <c r="Z358" s="5">
        <f t="shared" ref="Z358:Z421" si="631">_xlfn.POISSON.DIST(0,K358,FALSE) * _xlfn.POISSON.DIST(3,L358,FALSE)</f>
        <v>1.0864639896639447E-2</v>
      </c>
      <c r="AA358" s="5">
        <f t="shared" ref="AA358:AA421" si="632">_xlfn.POISSON.DIST(1,K358,FALSE) * _xlfn.POISSON.DIST(3,L358,FALSE)</f>
        <v>1.2673220000031316E-2</v>
      </c>
      <c r="AB358" s="5">
        <f t="shared" ref="AB358:AB421" si="633">_xlfn.POISSON.DIST(2,K358,FALSE) * _xlfn.POISSON.DIST(3,L358,FALSE)</f>
        <v>7.3914325139700365E-3</v>
      </c>
      <c r="AC358" s="5">
        <f t="shared" ref="AC358:AC421" si="634">_xlfn.POISSON.DIST(4,K358,FALSE) * _xlfn.POISSON.DIST(4,L358,FALSE)</f>
        <v>1.6061655177671027E-4</v>
      </c>
      <c r="AD358" s="5">
        <f t="shared" ref="AD358:AD421" si="635">_xlfn.POISSON.DIST(4,K358,FALSE) * _xlfn.POISSON.DIST(0,L358,FALSE)</f>
        <v>1.1162538338556998E-2</v>
      </c>
      <c r="AE358" s="5">
        <f t="shared" ref="AE358:AE421" si="636">_xlfn.POISSON.DIST(4,K358,FALSE) * _xlfn.POISSON.DIST(1,L358,FALSE)</f>
        <v>8.5570211920601713E-3</v>
      </c>
      <c r="AF358" s="5">
        <f t="shared" ref="AF358:AF421" si="637">_xlfn.POISSON.DIST(4,K358,FALSE) * _xlfn.POISSON.DIST(2,L358,FALSE)</f>
        <v>3.2798369627294157E-3</v>
      </c>
      <c r="AG358" s="5">
        <f t="shared" ref="AG358:AG421" si="638">_xlfn.POISSON.DIST(4,K358,FALSE) * _xlfn.POISSON.DIST(3,L358,FALSE)</f>
        <v>8.3808997396333498E-4</v>
      </c>
      <c r="AH358" s="5">
        <f t="shared" ref="AH358:AH421" si="639">_xlfn.POISSON.DIST(0,K358,FALSE) * _xlfn.POISSON.DIST(4,L358,FALSE)</f>
        <v>2.0821642672105805E-3</v>
      </c>
      <c r="AI358" s="5">
        <f t="shared" ref="AI358:AI421" si="640">_xlfn.POISSON.DIST(1,K358,FALSE) * _xlfn.POISSON.DIST(4,L358,FALSE)</f>
        <v>2.428771324738125E-3</v>
      </c>
      <c r="AJ358" s="5">
        <f t="shared" ref="AJ358:AJ421" si="641">_xlfn.POISSON.DIST(2,K358,FALSE) * _xlfn.POISSON.DIST(4,L358,FALSE)</f>
        <v>1.4165381283228016E-3</v>
      </c>
      <c r="AK358" s="5">
        <f t="shared" ref="AK358:AK421" si="642">_xlfn.POISSON.DIST(3,K358,FALSE) * _xlfn.POISSON.DIST(4,L358,FALSE)</f>
        <v>5.5078062133840971E-4</v>
      </c>
      <c r="AL358" s="5">
        <f t="shared" ref="AL358:AL421" si="643">_xlfn.POISSON.DIST(5,K358,FALSE) * _xlfn.POISSON.DIST(5,L358,FALSE)</f>
        <v>5.7448880617461103E-6</v>
      </c>
      <c r="AM358" s="5">
        <f t="shared" ref="AM358:AM421" si="644">_xlfn.POISSON.DIST(5,K358,FALSE) * _xlfn.POISSON.DIST(0,L358,FALSE)</f>
        <v>2.6041416092782536E-3</v>
      </c>
      <c r="AN358" s="5">
        <f t="shared" ref="AN358:AN421" si="645">_xlfn.POISSON.DIST(5,K358,FALSE) * _xlfn.POISSON.DIST(1,L358,FALSE)</f>
        <v>1.9962928020366695E-3</v>
      </c>
      <c r="AO358" s="5">
        <f t="shared" ref="AO358:AO421" si="646">_xlfn.POISSON.DIST(5,K358,FALSE) * _xlfn.POISSON.DIST(2,L358,FALSE)</f>
        <v>7.651628731065673E-4</v>
      </c>
      <c r="AP358" s="5">
        <f t="shared" ref="AP358:AP421" si="647">_xlfn.POISSON.DIST(5,K358,FALSE) * _xlfn.POISSON.DIST(3,L358,FALSE)</f>
        <v>1.955204907093726E-4</v>
      </c>
      <c r="AQ358" s="5">
        <f t="shared" ref="AQ358:AQ421" si="648">_xlfn.POISSON.DIST(5,K358,FALSE) * _xlfn.POISSON.DIST(4,L358,FALSE)</f>
        <v>3.7470710776935754E-5</v>
      </c>
      <c r="AR358" s="5">
        <f t="shared" ref="AR358:AR421" si="649">_xlfn.POISSON.DIST(0,K358,FALSE) * _xlfn.POISSON.DIST(5,L358,FALSE)</f>
        <v>3.1923068426700931E-4</v>
      </c>
      <c r="AS358" s="5">
        <f t="shared" ref="AS358:AS421" si="650">_xlfn.POISSON.DIST(1,K358,FALSE) * _xlfn.POISSON.DIST(5,L358,FALSE)</f>
        <v>3.7237135615766876E-4</v>
      </c>
      <c r="AT358" s="5">
        <f t="shared" ref="AT358:AT421" si="651">_xlfn.POISSON.DIST(2,K358,FALSE) * _xlfn.POISSON.DIST(5,L358,FALSE)</f>
        <v>2.1717903967327233E-4</v>
      </c>
      <c r="AU358" s="5">
        <f t="shared" ref="AU358:AU421" si="652">_xlfn.POISSON.DIST(3,K358,FALSE) * _xlfn.POISSON.DIST(5,L358,FALSE)</f>
        <v>8.4443901665077838E-5</v>
      </c>
      <c r="AV358" s="5">
        <f t="shared" ref="AV358:AV421" si="653">_xlfn.POISSON.DIST(4,K358,FALSE) * _xlfn.POISSON.DIST(5,L358,FALSE)</f>
        <v>2.4625209708827051E-5</v>
      </c>
      <c r="AW358" s="5">
        <f t="shared" ref="AW358:AW421" si="654">_xlfn.POISSON.DIST(6,K358,FALSE) * _xlfn.POISSON.DIST(6,L358,FALSE)</f>
        <v>1.4269552441008549E-7</v>
      </c>
      <c r="AX358" s="5">
        <f t="shared" ref="AX358:AX421" si="655">_xlfn.POISSON.DIST(6,K358,FALSE) * _xlfn.POISSON.DIST(0,L358,FALSE)</f>
        <v>5.0627325341031347E-4</v>
      </c>
      <c r="AY358" s="5">
        <f t="shared" ref="AY358:AY421" si="656">_xlfn.POISSON.DIST(6,K358,FALSE) * _xlfn.POISSON.DIST(1,L358,FALSE)</f>
        <v>3.8810088055342195E-4</v>
      </c>
      <c r="AZ358" s="5">
        <f t="shared" ref="AZ358:AZ421" si="657">_xlfn.POISSON.DIST(6,K358,FALSE) * _xlfn.POISSON.DIST(2,L358,FALSE)</f>
        <v>1.4875592624312344E-4</v>
      </c>
      <c r="BA358" s="5">
        <f t="shared" ref="BA358:BA421" si="658">_xlfn.POISSON.DIST(6,K358,FALSE) * _xlfn.POISSON.DIST(3,L358,FALSE)</f>
        <v>3.8011295002981637E-5</v>
      </c>
      <c r="BB358" s="5">
        <f t="shared" ref="BB358:BB421" si="659">_xlfn.POISSON.DIST(6,K358,FALSE) * _xlfn.POISSON.DIST(4,L358,FALSE)</f>
        <v>7.2847108563707763E-6</v>
      </c>
      <c r="BC358" s="5">
        <f t="shared" ref="BC358:BC421" si="660">_xlfn.POISSON.DIST(6,K358,FALSE) * _xlfn.POISSON.DIST(5,L358,FALSE)</f>
        <v>1.1168682836354544E-6</v>
      </c>
      <c r="BD358" s="5">
        <f t="shared" ref="BD358:BD421" si="661">_xlfn.POISSON.DIST(0,K358,FALSE) * _xlfn.POISSON.DIST(6,L358,FALSE)</f>
        <v>4.078617914638513E-5</v>
      </c>
      <c r="BE358" s="5">
        <f t="shared" ref="BE358:BE421" si="662">_xlfn.POISSON.DIST(1,K358,FALSE) * _xlfn.POISSON.DIST(6,L358,FALSE)</f>
        <v>4.7575642285457497E-5</v>
      </c>
      <c r="BF358" s="5">
        <f t="shared" ref="BF358:BF421" si="663">_xlfn.POISSON.DIST(2,K358,FALSE) * _xlfn.POISSON.DIST(6,L358,FALSE)</f>
        <v>2.7747656022768434E-5</v>
      </c>
      <c r="BG358" s="5">
        <f t="shared" ref="BG358:BG421" si="664">_xlfn.POISSON.DIST(3,K358,FALSE) * _xlfn.POISSON.DIST(6,L358,FALSE)</f>
        <v>1.0788888007554001E-5</v>
      </c>
      <c r="BH358" s="5">
        <f t="shared" ref="BH358:BH421" si="665">_xlfn.POISSON.DIST(4,K358,FALSE) * _xlfn.POISSON.DIST(6,L358,FALSE)</f>
        <v>3.1462145219770103E-6</v>
      </c>
      <c r="BI358" s="5">
        <f t="shared" ref="BI358:BI421" si="666">_xlfn.POISSON.DIST(5,K358,FALSE) * _xlfn.POISSON.DIST(6,L358,FALSE)</f>
        <v>7.3398969839103571E-7</v>
      </c>
      <c r="BJ358" s="8">
        <f t="shared" ref="BJ358:BJ421" si="667">SUM(N358,Q358,T358,W358,X358,Y358,AD358,AE358,AF358,AG358,AM358,AN358,AO358,AP358,AQ358,AX358,AY358,AZ358,BA358,BB358,BC358)</f>
        <v>0.45210348217876206</v>
      </c>
      <c r="BK358" s="8">
        <f t="shared" ref="BK358:BK421" si="668">SUM(M358,P358,S358,V358,AC358,AL358,AY358)</f>
        <v>0.30645633508412906</v>
      </c>
      <c r="BL358" s="8">
        <f t="shared" ref="BL358:BL421" si="669">SUM(O358,R358,U358,AA358,AB358,AH358,AI358,AJ358,AK358,AR358,AS358,AT358,AU358,AV358,BD358,BE358,BF358,BG358,BH358,BI358)</f>
        <v>0.23073572184841948</v>
      </c>
      <c r="BM358" s="8">
        <f t="shared" ref="BM358:BM421" si="670">SUM(S358:BI358)</f>
        <v>0.30498091693006452</v>
      </c>
      <c r="BN358" s="8">
        <f t="shared" ref="BN358:BN421" si="671">SUM(M358:R358)</f>
        <v>0.69479130389285648</v>
      </c>
    </row>
    <row r="359" spans="1:66" x14ac:dyDescent="0.25">
      <c r="A359" t="s">
        <v>13</v>
      </c>
      <c r="B359" t="s">
        <v>60</v>
      </c>
      <c r="C359" t="s">
        <v>61</v>
      </c>
      <c r="D359" s="16"/>
      <c r="E359">
        <f>VLOOKUP(A359,home!$A$2:$E$405,3,FALSE)</f>
        <v>1.4837</v>
      </c>
      <c r="F359">
        <f>VLOOKUP(B359,home!$B$2:$E$405,3,FALSE)</f>
        <v>1.0705</v>
      </c>
      <c r="G359">
        <f>VLOOKUP(C359,away!$B$2:$E$405,4,FALSE)</f>
        <v>1.1101000000000001</v>
      </c>
      <c r="H359">
        <f>VLOOKUP(A359,away!$A$2:$E$405,3,FALSE)</f>
        <v>1.2190000000000001</v>
      </c>
      <c r="I359">
        <f>VLOOKUP(C359,away!$B$2:$E$405,3,FALSE)</f>
        <v>1.3028999999999999</v>
      </c>
      <c r="J359">
        <f>VLOOKUP(B359,home!$B$2:$E$405,4,FALSE)</f>
        <v>0.53080000000000005</v>
      </c>
      <c r="K359" s="3">
        <f t="shared" si="616"/>
        <v>1.763172773585</v>
      </c>
      <c r="L359" s="3">
        <f t="shared" si="617"/>
        <v>0.84303519108000013</v>
      </c>
      <c r="M359" s="5">
        <f t="shared" si="618"/>
        <v>7.3813918716423788E-2</v>
      </c>
      <c r="N359" s="5">
        <f t="shared" si="619"/>
        <v>0.13014669179241467</v>
      </c>
      <c r="O359" s="5">
        <f t="shared" si="620"/>
        <v>6.2227731069463929E-2</v>
      </c>
      <c r="P359" s="5">
        <f t="shared" si="621"/>
        <v>0.1097182411836482</v>
      </c>
      <c r="Q359" s="5">
        <f t="shared" si="622"/>
        <v>0.114735551770272</v>
      </c>
      <c r="R359" s="5">
        <f t="shared" si="623"/>
        <v>2.6230083576310185E-2</v>
      </c>
      <c r="S359" s="5">
        <f t="shared" si="624"/>
        <v>4.0771756390149114E-2</v>
      </c>
      <c r="T359" s="5">
        <f t="shared" si="625"/>
        <v>9.6726107810320511E-2</v>
      </c>
      <c r="U359" s="5">
        <f t="shared" si="626"/>
        <v>4.6248169210609189E-2</v>
      </c>
      <c r="V359" s="5">
        <f t="shared" si="627"/>
        <v>6.7337577141200321E-3</v>
      </c>
      <c r="W359" s="5">
        <f t="shared" si="628"/>
        <v>6.7432867014531925E-2</v>
      </c>
      <c r="X359" s="5">
        <f t="shared" si="629"/>
        <v>5.6848279928668165E-2</v>
      </c>
      <c r="Y359" s="5">
        <f t="shared" si="630"/>
        <v>2.3962550266117048E-2</v>
      </c>
      <c r="Z359" s="5">
        <f t="shared" si="631"/>
        <v>7.3709611732663454E-3</v>
      </c>
      <c r="AA359" s="5">
        <f t="shared" si="632"/>
        <v>1.2996278055855369E-2</v>
      </c>
      <c r="AB359" s="5">
        <f t="shared" si="633"/>
        <v>1.1457341813012193E-2</v>
      </c>
      <c r="AC359" s="5">
        <f t="shared" si="634"/>
        <v>6.2557311835423942E-4</v>
      </c>
      <c r="AD359" s="5">
        <f t="shared" si="635"/>
        <v>2.9723948791200199E-2</v>
      </c>
      <c r="AE359" s="5">
        <f t="shared" si="636"/>
        <v>2.5058334848841599E-2</v>
      </c>
      <c r="AF359" s="5">
        <f t="shared" si="637"/>
        <v>1.0562529053719899E-2</v>
      </c>
      <c r="AG359" s="5">
        <f t="shared" si="638"/>
        <v>2.9681945663636035E-3</v>
      </c>
      <c r="AH359" s="5">
        <f t="shared" si="639"/>
        <v>1.5534949152869633E-3</v>
      </c>
      <c r="AI359" s="5">
        <f t="shared" si="640"/>
        <v>2.7390799385367103E-3</v>
      </c>
      <c r="AJ359" s="5">
        <f t="shared" si="641"/>
        <v>2.414735586150402E-3</v>
      </c>
      <c r="AK359" s="5">
        <f t="shared" si="642"/>
        <v>1.4191986803024012E-3</v>
      </c>
      <c r="AL359" s="5">
        <f t="shared" si="643"/>
        <v>3.7194493109780083E-5</v>
      </c>
      <c r="AM359" s="5">
        <f t="shared" si="644"/>
        <v>1.0481691446415781E-2</v>
      </c>
      <c r="AN359" s="5">
        <f t="shared" si="645"/>
        <v>8.8364347513707302E-3</v>
      </c>
      <c r="AO359" s="5">
        <f t="shared" si="646"/>
        <v>3.7247127295438878E-3</v>
      </c>
      <c r="AP359" s="5">
        <f t="shared" si="647"/>
        <v>1.046687969223047E-3</v>
      </c>
      <c r="AQ359" s="5">
        <f t="shared" si="648"/>
        <v>2.2059869803377213E-4</v>
      </c>
      <c r="AR359" s="5">
        <f t="shared" si="649"/>
        <v>2.6193017655015086E-4</v>
      </c>
      <c r="AS359" s="5">
        <f t="shared" si="650"/>
        <v>4.6182815587353826E-4</v>
      </c>
      <c r="AT359" s="5">
        <f t="shared" si="651"/>
        <v>4.0714141525559621E-4</v>
      </c>
      <c r="AU359" s="5">
        <f t="shared" si="652"/>
        <v>2.3928688612584386E-4</v>
      </c>
      <c r="AV359" s="5">
        <f t="shared" si="653"/>
        <v>1.0547603067325561E-4</v>
      </c>
      <c r="AW359" s="5">
        <f t="shared" si="654"/>
        <v>1.5357365433567617E-6</v>
      </c>
      <c r="AX359" s="5">
        <f t="shared" si="655"/>
        <v>3.0801721632398508E-3</v>
      </c>
      <c r="AY359" s="5">
        <f t="shared" si="656"/>
        <v>2.5966935281962053E-3</v>
      </c>
      <c r="AZ359" s="5">
        <f t="shared" si="657"/>
        <v>1.0945520123595434E-3</v>
      </c>
      <c r="BA359" s="5">
        <f t="shared" si="658"/>
        <v>3.0758195496217555E-4</v>
      </c>
      <c r="BB359" s="5">
        <f t="shared" si="659"/>
        <v>6.482560304357439E-5</v>
      </c>
      <c r="BC359" s="5">
        <f t="shared" si="660"/>
        <v>1.09300529297432E-5</v>
      </c>
      <c r="BD359" s="5">
        <f t="shared" si="661"/>
        <v>3.6802726072929086E-5</v>
      </c>
      <c r="BE359" s="5">
        <f t="shared" si="662"/>
        <v>6.4889564605495381E-5</v>
      </c>
      <c r="BF359" s="5">
        <f t="shared" si="663"/>
        <v>5.7205756801097178E-5</v>
      </c>
      <c r="BG359" s="5">
        <f t="shared" si="664"/>
        <v>3.3621210961339823E-5</v>
      </c>
      <c r="BH359" s="5">
        <f t="shared" si="665"/>
        <v>1.4820000945497993E-5</v>
      </c>
      <c r="BI359" s="5">
        <f t="shared" si="666"/>
        <v>5.2260444343211979E-6</v>
      </c>
      <c r="BJ359" s="8">
        <f t="shared" si="667"/>
        <v>0.58962993675176789</v>
      </c>
      <c r="BK359" s="8">
        <f t="shared" si="668"/>
        <v>0.23429713514400136</v>
      </c>
      <c r="BL359" s="8">
        <f t="shared" si="669"/>
        <v>0.16897434081382642</v>
      </c>
      <c r="BM359" s="8">
        <f t="shared" si="670"/>
        <v>0.48080499798267623</v>
      </c>
      <c r="BN359" s="8">
        <f t="shared" si="671"/>
        <v>0.51687221810853279</v>
      </c>
    </row>
    <row r="360" spans="1:66" x14ac:dyDescent="0.25">
      <c r="A360" t="s">
        <v>16</v>
      </c>
      <c r="B360" t="s">
        <v>66</v>
      </c>
      <c r="C360" t="s">
        <v>254</v>
      </c>
      <c r="D360" s="16"/>
      <c r="E360">
        <f>VLOOKUP(A360,home!$A$2:$E$405,3,FALSE)</f>
        <v>1.6373</v>
      </c>
      <c r="F360">
        <f>VLOOKUP(B360,home!$B$2:$E$405,3,FALSE)</f>
        <v>1.1496999999999999</v>
      </c>
      <c r="G360">
        <f>VLOOKUP(C360,away!$B$2:$E$405,4,FALSE)</f>
        <v>0.57479999999999998</v>
      </c>
      <c r="H360">
        <f>VLOOKUP(A360,away!$A$2:$E$405,3,FALSE)</f>
        <v>1.3301000000000001</v>
      </c>
      <c r="I360">
        <f>VLOOKUP(C360,away!$B$2:$E$405,3,FALSE)</f>
        <v>1.1497999999999999</v>
      </c>
      <c r="J360">
        <f>VLOOKUP(B360,home!$B$2:$E$405,4,FALSE)</f>
        <v>0.88449999999999995</v>
      </c>
      <c r="K360" s="3">
        <f t="shared" si="616"/>
        <v>1.0820057099879998</v>
      </c>
      <c r="L360" s="3">
        <f t="shared" si="617"/>
        <v>1.3527091728099998</v>
      </c>
      <c r="M360" s="5">
        <f t="shared" si="618"/>
        <v>8.7622726233426027E-2</v>
      </c>
      <c r="N360" s="5">
        <f t="shared" si="619"/>
        <v>9.4808290109282239E-2</v>
      </c>
      <c r="O360" s="5">
        <f t="shared" si="620"/>
        <v>0.11852806552257478</v>
      </c>
      <c r="P360" s="5">
        <f t="shared" si="621"/>
        <v>0.12824804368925766</v>
      </c>
      <c r="Q360" s="5">
        <f t="shared" si="622"/>
        <v>5.1291555626221098E-2</v>
      </c>
      <c r="R360" s="5">
        <f t="shared" si="623"/>
        <v>8.0167000733905813E-2</v>
      </c>
      <c r="S360" s="5">
        <f t="shared" si="624"/>
        <v>4.692721117323382E-2</v>
      </c>
      <c r="T360" s="5">
        <f t="shared" si="625"/>
        <v>6.938255778328363E-2</v>
      </c>
      <c r="U360" s="5">
        <f t="shared" si="626"/>
        <v>8.6741152546698244E-2</v>
      </c>
      <c r="V360" s="5">
        <f t="shared" si="627"/>
        <v>7.6316109700773826E-3</v>
      </c>
      <c r="W360" s="5">
        <f t="shared" si="628"/>
        <v>1.8499252020579449E-2</v>
      </c>
      <c r="X360" s="5">
        <f t="shared" si="629"/>
        <v>2.5024107898361739E-2</v>
      </c>
      <c r="Y360" s="5">
        <f t="shared" si="630"/>
        <v>1.6925170147750551E-2</v>
      </c>
      <c r="Z360" s="5">
        <f t="shared" si="631"/>
        <v>3.6147545749806789E-2</v>
      </c>
      <c r="AA360" s="5">
        <f t="shared" si="632"/>
        <v>3.911185090334339E-2</v>
      </c>
      <c r="AB360" s="5">
        <f t="shared" si="633"/>
        <v>2.115962300280843E-2</v>
      </c>
      <c r="AC360" s="5">
        <f t="shared" si="634"/>
        <v>6.9812023887968816E-4</v>
      </c>
      <c r="AD360" s="5">
        <f t="shared" si="635"/>
        <v>5.0040740791935023E-3</v>
      </c>
      <c r="AE360" s="5">
        <f t="shared" si="636"/>
        <v>6.7690569083458029E-3</v>
      </c>
      <c r="AF360" s="5">
        <f t="shared" si="637"/>
        <v>4.578282685596134E-3</v>
      </c>
      <c r="AG360" s="5">
        <f t="shared" si="638"/>
        <v>2.0643616615076969E-3</v>
      </c>
      <c r="AH360" s="5">
        <f t="shared" si="639"/>
        <v>1.2224279177583187E-2</v>
      </c>
      <c r="AI360" s="5">
        <f t="shared" si="640"/>
        <v>1.3226739870632418E-2</v>
      </c>
      <c r="AJ360" s="5">
        <f t="shared" si="641"/>
        <v>7.1557040322751068E-3</v>
      </c>
      <c r="AK360" s="5">
        <f t="shared" si="642"/>
        <v>2.5808375406352734E-3</v>
      </c>
      <c r="AL360" s="5">
        <f t="shared" si="643"/>
        <v>4.0871841699005574E-5</v>
      </c>
      <c r="AM360" s="5">
        <f t="shared" si="644"/>
        <v>1.0828873453780626E-3</v>
      </c>
      <c r="AN360" s="5">
        <f t="shared" si="645"/>
        <v>1.4648316452127753E-3</v>
      </c>
      <c r="AO360" s="5">
        <f t="shared" si="646"/>
        <v>9.9074560155084247E-4</v>
      </c>
      <c r="AP360" s="5">
        <f t="shared" si="647"/>
        <v>4.4673022104632854E-4</v>
      </c>
      <c r="AQ360" s="5">
        <f t="shared" si="648"/>
        <v>1.5107401694520182E-4</v>
      </c>
      <c r="AR360" s="5">
        <f t="shared" si="649"/>
        <v>3.307178914901412E-3</v>
      </c>
      <c r="AS360" s="5">
        <f t="shared" si="650"/>
        <v>3.5783864698752449E-3</v>
      </c>
      <c r="AT360" s="5">
        <f t="shared" si="651"/>
        <v>1.9359172964744083E-3</v>
      </c>
      <c r="AU360" s="5">
        <f t="shared" si="652"/>
        <v>6.9822452294994702E-4</v>
      </c>
      <c r="AV360" s="5">
        <f t="shared" si="653"/>
        <v>1.888707301713725E-4</v>
      </c>
      <c r="AW360" s="5">
        <f t="shared" si="654"/>
        <v>1.6617117642359914E-6</v>
      </c>
      <c r="AX360" s="5">
        <f t="shared" si="655"/>
        <v>1.9528171516213505E-4</v>
      </c>
      <c r="AY360" s="5">
        <f t="shared" si="656"/>
        <v>2.641593673818897E-4</v>
      </c>
      <c r="AZ360" s="5">
        <f t="shared" si="657"/>
        <v>1.7866539967058449E-4</v>
      </c>
      <c r="BA360" s="5">
        <f t="shared" si="658"/>
        <v>8.0560774999388111E-5</v>
      </c>
      <c r="BB360" s="5">
        <f t="shared" si="659"/>
        <v>2.7243824827588693E-5</v>
      </c>
      <c r="BC360" s="5">
        <f t="shared" si="660"/>
        <v>7.3705943493416075E-6</v>
      </c>
      <c r="BD360" s="5">
        <f t="shared" si="661"/>
        <v>7.4560854238516058E-4</v>
      </c>
      <c r="BE360" s="5">
        <f t="shared" si="662"/>
        <v>8.0675270027657326E-4</v>
      </c>
      <c r="BF360" s="5">
        <f t="shared" si="663"/>
        <v>4.3645551412374481E-4</v>
      </c>
      <c r="BG360" s="5">
        <f t="shared" si="664"/>
        <v>1.5741578614588E-4</v>
      </c>
      <c r="BH360" s="5">
        <f t="shared" si="665"/>
        <v>4.2581194863023013E-5</v>
      </c>
      <c r="BI360" s="5">
        <f t="shared" si="666"/>
        <v>9.2146191959805187E-6</v>
      </c>
      <c r="BJ360" s="8">
        <f t="shared" si="667"/>
        <v>0.299236259426646</v>
      </c>
      <c r="BK360" s="8">
        <f t="shared" si="668"/>
        <v>0.27143274351395541</v>
      </c>
      <c r="BL360" s="8">
        <f t="shared" si="669"/>
        <v>0.39280185962181935</v>
      </c>
      <c r="BM360" s="8">
        <f t="shared" si="670"/>
        <v>0.43869022874194236</v>
      </c>
      <c r="BN360" s="8">
        <f t="shared" si="671"/>
        <v>0.56066568191466759</v>
      </c>
    </row>
    <row r="361" spans="1:66" x14ac:dyDescent="0.25">
      <c r="A361" t="s">
        <v>16</v>
      </c>
      <c r="B361" t="s">
        <v>67</v>
      </c>
      <c r="C361" t="s">
        <v>252</v>
      </c>
      <c r="D361" s="16"/>
      <c r="E361">
        <f>VLOOKUP(A361,home!$A$2:$E$405,3,FALSE)</f>
        <v>1.6373</v>
      </c>
      <c r="F361">
        <f>VLOOKUP(B361,home!$B$2:$E$405,3,FALSE)</f>
        <v>1.0778000000000001</v>
      </c>
      <c r="G361">
        <f>VLOOKUP(C361,away!$B$2:$E$405,4,FALSE)</f>
        <v>1.1856</v>
      </c>
      <c r="H361">
        <f>VLOOKUP(A361,away!$A$2:$E$405,3,FALSE)</f>
        <v>1.3301000000000001</v>
      </c>
      <c r="I361">
        <f>VLOOKUP(C361,away!$B$2:$E$405,3,FALSE)</f>
        <v>0.92869999999999997</v>
      </c>
      <c r="J361">
        <f>VLOOKUP(B361,home!$B$2:$E$405,4,FALSE)</f>
        <v>0.97289999999999999</v>
      </c>
      <c r="K361" s="3">
        <f t="shared" si="616"/>
        <v>2.0922069080640004</v>
      </c>
      <c r="L361" s="3">
        <f t="shared" si="617"/>
        <v>1.201788219123</v>
      </c>
      <c r="M361" s="5">
        <f t="shared" si="618"/>
        <v>3.7105312439257063E-2</v>
      </c>
      <c r="N361" s="5">
        <f t="shared" si="619"/>
        <v>7.7631991011286705E-2</v>
      </c>
      <c r="O361" s="5">
        <f t="shared" si="620"/>
        <v>4.4592727356377246E-2</v>
      </c>
      <c r="P361" s="5">
        <f t="shared" si="621"/>
        <v>9.3297212224426995E-2</v>
      </c>
      <c r="Q361" s="5">
        <f t="shared" si="622"/>
        <v>8.1211093940288248E-2</v>
      </c>
      <c r="R361" s="5">
        <f t="shared" si="623"/>
        <v>2.6795507197729058E-2</v>
      </c>
      <c r="S361" s="5">
        <f t="shared" si="624"/>
        <v>5.8646385359907648E-2</v>
      </c>
      <c r="T361" s="5">
        <f t="shared" si="625"/>
        <v>9.7598535959529678E-2</v>
      </c>
      <c r="U361" s="5">
        <f t="shared" si="626"/>
        <v>5.6061745264167372E-2</v>
      </c>
      <c r="V361" s="5">
        <f t="shared" si="627"/>
        <v>1.6384429139136743E-2</v>
      </c>
      <c r="W361" s="5">
        <f t="shared" si="628"/>
        <v>5.66368039177685E-2</v>
      </c>
      <c r="X361" s="5">
        <f t="shared" si="629"/>
        <v>6.8065443717153562E-2</v>
      </c>
      <c r="Y361" s="5">
        <f t="shared" si="630"/>
        <v>4.0900124194327397E-2</v>
      </c>
      <c r="Z361" s="5">
        <f t="shared" si="631"/>
        <v>1.0734174958552107E-2</v>
      </c>
      <c r="AA361" s="5">
        <f t="shared" si="632"/>
        <v>2.2458115000650321E-2</v>
      </c>
      <c r="AB361" s="5">
        <f t="shared" si="633"/>
        <v>2.3493511673228187E-2</v>
      </c>
      <c r="AC361" s="5">
        <f t="shared" si="634"/>
        <v>2.5748024037537481E-3</v>
      </c>
      <c r="AD361" s="5">
        <f t="shared" si="635"/>
        <v>2.9623978101855387E-2</v>
      </c>
      <c r="AE361" s="5">
        <f t="shared" si="636"/>
        <v>3.5601747886367538E-2</v>
      </c>
      <c r="AF361" s="5">
        <f t="shared" si="637"/>
        <v>2.1392880595011845E-2</v>
      </c>
      <c r="AG361" s="5">
        <f t="shared" si="638"/>
        <v>8.5699039573967524E-3</v>
      </c>
      <c r="AH361" s="5">
        <f t="shared" si="639"/>
        <v>3.2250512517982594E-3</v>
      </c>
      <c r="AI361" s="5">
        <f t="shared" si="640"/>
        <v>6.7474745078727688E-3</v>
      </c>
      <c r="AJ361" s="5">
        <f t="shared" si="641"/>
        <v>7.0585563886785777E-3</v>
      </c>
      <c r="AK361" s="5">
        <f t="shared" si="642"/>
        <v>4.9226534791175329E-3</v>
      </c>
      <c r="AL361" s="5">
        <f t="shared" si="643"/>
        <v>2.5896225689217025E-4</v>
      </c>
      <c r="AM361" s="5">
        <f t="shared" si="644"/>
        <v>1.2395898325807701E-2</v>
      </c>
      <c r="AN361" s="5">
        <f t="shared" si="645"/>
        <v>1.4897244573402215E-2</v>
      </c>
      <c r="AO361" s="5">
        <f t="shared" si="646"/>
        <v>8.9516665128544157E-3</v>
      </c>
      <c r="AP361" s="5">
        <f t="shared" si="647"/>
        <v>3.5860024522220996E-3</v>
      </c>
      <c r="AQ361" s="5">
        <f t="shared" si="648"/>
        <v>1.0774038752066769E-3</v>
      </c>
      <c r="AR361" s="5">
        <f t="shared" si="649"/>
        <v>7.7516572009580652E-4</v>
      </c>
      <c r="AS361" s="5">
        <f t="shared" si="650"/>
        <v>1.6218070744788513E-3</v>
      </c>
      <c r="AT361" s="5">
        <f t="shared" si="651"/>
        <v>1.6965779823858607E-3</v>
      </c>
      <c r="AU361" s="5">
        <f t="shared" si="652"/>
        <v>1.1831973916056602E-3</v>
      </c>
      <c r="AV361" s="5">
        <f t="shared" si="653"/>
        <v>6.1887343908016744E-4</v>
      </c>
      <c r="AW361" s="5">
        <f t="shared" si="654"/>
        <v>1.8087000254670815E-5</v>
      </c>
      <c r="AX361" s="5">
        <f t="shared" si="655"/>
        <v>4.3224640181523085E-3</v>
      </c>
      <c r="AY361" s="5">
        <f t="shared" si="656"/>
        <v>5.1946863345985099E-3</v>
      </c>
      <c r="AZ361" s="5">
        <f t="shared" si="657"/>
        <v>3.1214564194798648E-3</v>
      </c>
      <c r="BA361" s="5">
        <f t="shared" si="658"/>
        <v>1.2504431838122538E-3</v>
      </c>
      <c r="BB361" s="5">
        <f t="shared" si="659"/>
        <v>3.7569197174705559E-4</v>
      </c>
      <c r="BC361" s="5">
        <f t="shared" si="660"/>
        <v>9.0300437132940481E-5</v>
      </c>
      <c r="BD361" s="5">
        <f t="shared" si="661"/>
        <v>1.5526417171318941E-4</v>
      </c>
      <c r="BE361" s="5">
        <f t="shared" si="662"/>
        <v>3.2484477263316998E-4</v>
      </c>
      <c r="BF361" s="5">
        <f t="shared" si="663"/>
        <v>3.3982123867579904E-4</v>
      </c>
      <c r="BG361" s="5">
        <f t="shared" si="664"/>
        <v>2.3699211435479069E-4</v>
      </c>
      <c r="BH361" s="5">
        <f t="shared" si="665"/>
        <v>1.2395913470244672E-4</v>
      </c>
      <c r="BI361" s="5">
        <f t="shared" si="666"/>
        <v>5.1869631588418983E-5</v>
      </c>
      <c r="BJ361" s="8">
        <f t="shared" si="667"/>
        <v>0.57249576138540181</v>
      </c>
      <c r="BK361" s="8">
        <f t="shared" si="668"/>
        <v>0.2134617901579729</v>
      </c>
      <c r="BL361" s="8">
        <f t="shared" si="669"/>
        <v>0.20248371479093352</v>
      </c>
      <c r="BM361" s="8">
        <f t="shared" si="670"/>
        <v>0.63336499778915112</v>
      </c>
      <c r="BN361" s="8">
        <f t="shared" si="671"/>
        <v>0.36063384416936528</v>
      </c>
    </row>
    <row r="362" spans="1:66" x14ac:dyDescent="0.25">
      <c r="A362" t="s">
        <v>80</v>
      </c>
      <c r="B362" t="s">
        <v>87</v>
      </c>
      <c r="C362" t="s">
        <v>98</v>
      </c>
      <c r="D362" s="16"/>
      <c r="E362">
        <f>VLOOKUP(A362,home!$A$2:$E$405,3,FALSE)</f>
        <v>1.2518</v>
      </c>
      <c r="F362">
        <f>VLOOKUP(B362,home!$B$2:$E$405,3,FALSE)</f>
        <v>0.62519999999999998</v>
      </c>
      <c r="G362">
        <f>VLOOKUP(C362,away!$B$2:$E$405,4,FALSE)</f>
        <v>0.79879999999999995</v>
      </c>
      <c r="H362">
        <f>VLOOKUP(A362,away!$A$2:$E$405,3,FALSE)</f>
        <v>1.0562</v>
      </c>
      <c r="I362">
        <f>VLOOKUP(C362,away!$B$2:$E$405,3,FALSE)</f>
        <v>1.1938</v>
      </c>
      <c r="J362">
        <f>VLOOKUP(B362,home!$B$2:$E$405,4,FALSE)</f>
        <v>1.2349000000000001</v>
      </c>
      <c r="K362" s="3">
        <f t="shared" si="616"/>
        <v>0.62516113756799996</v>
      </c>
      <c r="L362" s="3">
        <f t="shared" si="617"/>
        <v>1.557074987444</v>
      </c>
      <c r="M362" s="5">
        <f t="shared" si="618"/>
        <v>0.11278903805409445</v>
      </c>
      <c r="N362" s="5">
        <f t="shared" si="619"/>
        <v>7.0511323335098131E-2</v>
      </c>
      <c r="O362" s="5">
        <f t="shared" si="620"/>
        <v>0.17562099001189993</v>
      </c>
      <c r="P362" s="5">
        <f t="shared" si="621"/>
        <v>0.10979141789665772</v>
      </c>
      <c r="Q362" s="5">
        <f t="shared" si="622"/>
        <v>2.2040469553797497E-2</v>
      </c>
      <c r="R362" s="5">
        <f t="shared" si="623"/>
        <v>0.13672752540884101</v>
      </c>
      <c r="S362" s="5">
        <f t="shared" si="624"/>
        <v>2.6718366544577841E-2</v>
      </c>
      <c r="T362" s="5">
        <f t="shared" si="625"/>
        <v>3.43186638537391E-2</v>
      </c>
      <c r="U362" s="5">
        <f t="shared" si="626"/>
        <v>8.5476735321448671E-2</v>
      </c>
      <c r="V362" s="5">
        <f t="shared" si="627"/>
        <v>2.8898073759072236E-3</v>
      </c>
      <c r="W362" s="5">
        <f t="shared" si="628"/>
        <v>4.5929483395949714E-3</v>
      </c>
      <c r="X362" s="5">
        <f t="shared" si="629"/>
        <v>7.1515649782057803E-3</v>
      </c>
      <c r="Y362" s="5">
        <f t="shared" si="630"/>
        <v>5.5677614743223592E-3</v>
      </c>
      <c r="Z362" s="5">
        <f t="shared" si="631"/>
        <v>7.0965003303073398E-2</v>
      </c>
      <c r="AA362" s="5">
        <f t="shared" si="632"/>
        <v>4.4364562192466248E-2</v>
      </c>
      <c r="AB362" s="5">
        <f t="shared" si="633"/>
        <v>1.3867500083974239E-2</v>
      </c>
      <c r="AC362" s="5">
        <f t="shared" si="634"/>
        <v>1.7581276886639131E-4</v>
      </c>
      <c r="AD362" s="5">
        <f t="shared" si="635"/>
        <v>7.1783320219306218E-4</v>
      </c>
      <c r="AE362" s="5">
        <f t="shared" si="636"/>
        <v>1.1177201242916486E-3</v>
      </c>
      <c r="AF362" s="5">
        <f t="shared" si="637"/>
        <v>8.7018702424866256E-4</v>
      </c>
      <c r="AG362" s="5">
        <f t="shared" si="638"/>
        <v>4.5164881661863916E-4</v>
      </c>
      <c r="AH362" s="5">
        <f t="shared" si="639"/>
        <v>2.7624457906774119E-2</v>
      </c>
      <c r="AI362" s="5">
        <f t="shared" si="640"/>
        <v>1.726973752969824E-2</v>
      </c>
      <c r="AJ362" s="5">
        <f t="shared" si="641"/>
        <v>5.3981843797834654E-3</v>
      </c>
      <c r="AK362" s="5">
        <f t="shared" si="642"/>
        <v>1.12491169588908E-3</v>
      </c>
      <c r="AL362" s="5">
        <f t="shared" si="643"/>
        <v>6.8456061018698369E-6</v>
      </c>
      <c r="AM362" s="5">
        <f t="shared" si="644"/>
        <v>8.9752284253418984E-5</v>
      </c>
      <c r="AN362" s="5">
        <f t="shared" si="645"/>
        <v>1.3975103687696266E-4</v>
      </c>
      <c r="AO362" s="5">
        <f t="shared" si="646"/>
        <v>1.0880142199524134E-4</v>
      </c>
      <c r="AP362" s="5">
        <f t="shared" si="647"/>
        <v>5.6470657595709893E-5</v>
      </c>
      <c r="AQ362" s="5">
        <f t="shared" si="648"/>
        <v>2.198226211669861E-5</v>
      </c>
      <c r="AR362" s="5">
        <f t="shared" si="649"/>
        <v>8.6026704896675181E-3</v>
      </c>
      <c r="AS362" s="5">
        <f t="shared" si="650"/>
        <v>5.3780552694432104E-3</v>
      </c>
      <c r="AT362" s="5">
        <f t="shared" si="651"/>
        <v>1.6810755750743464E-3</v>
      </c>
      <c r="AU362" s="5">
        <f t="shared" si="652"/>
        <v>3.5031437295041947E-4</v>
      </c>
      <c r="AV362" s="5">
        <f t="shared" si="653"/>
        <v>5.4750732975026197E-5</v>
      </c>
      <c r="AW362" s="5">
        <f t="shared" si="654"/>
        <v>1.851019126930267E-7</v>
      </c>
      <c r="AX362" s="5">
        <f t="shared" si="655"/>
        <v>9.3516066871989805E-6</v>
      </c>
      <c r="AY362" s="5">
        <f t="shared" si="656"/>
        <v>1.4561152865051578E-5</v>
      </c>
      <c r="AZ362" s="5">
        <f t="shared" si="657"/>
        <v>1.1336403457260178E-5</v>
      </c>
      <c r="BA362" s="5">
        <f t="shared" si="658"/>
        <v>5.8838767569578347E-6</v>
      </c>
      <c r="BB362" s="5">
        <f t="shared" si="659"/>
        <v>2.2904093318655417E-6</v>
      </c>
      <c r="BC362" s="5">
        <f t="shared" si="660"/>
        <v>7.1326781633123133E-7</v>
      </c>
      <c r="BD362" s="5">
        <f t="shared" si="661"/>
        <v>2.2325005074473178E-3</v>
      </c>
      <c r="BE362" s="5">
        <f t="shared" si="662"/>
        <v>1.3956725568569025E-3</v>
      </c>
      <c r="BF362" s="5">
        <f t="shared" si="663"/>
        <v>4.3626012165854999E-4</v>
      </c>
      <c r="BG362" s="5">
        <f t="shared" si="664"/>
        <v>9.0910957977204408E-5</v>
      </c>
      <c r="BH362" s="5">
        <f t="shared" si="665"/>
        <v>1.4208499476606436E-5</v>
      </c>
      <c r="BI362" s="5">
        <f t="shared" si="666"/>
        <v>1.7765203391859223E-6</v>
      </c>
      <c r="BJ362" s="8">
        <f t="shared" si="667"/>
        <v>0.14780101508186255</v>
      </c>
      <c r="BK362" s="8">
        <f t="shared" si="668"/>
        <v>0.25238584939907061</v>
      </c>
      <c r="BL362" s="8">
        <f t="shared" si="669"/>
        <v>0.52771280013464139</v>
      </c>
      <c r="BM362" s="8">
        <f t="shared" si="670"/>
        <v>0.37136952760730663</v>
      </c>
      <c r="BN362" s="8">
        <f t="shared" si="671"/>
        <v>0.62748076426038868</v>
      </c>
    </row>
    <row r="363" spans="1:66" x14ac:dyDescent="0.25">
      <c r="A363" t="s">
        <v>21</v>
      </c>
      <c r="B363" t="s">
        <v>264</v>
      </c>
      <c r="C363" t="s">
        <v>153</v>
      </c>
      <c r="D363" s="16"/>
      <c r="E363">
        <f>VLOOKUP(A363,home!$A$2:$E$405,3,FALSE)</f>
        <v>1.3974</v>
      </c>
      <c r="F363">
        <f>VLOOKUP(B363,home!$B$2:$E$405,3,FALSE)</f>
        <v>1.2052</v>
      </c>
      <c r="G363">
        <f>VLOOKUP(C363,away!$B$2:$E$405,4,FALSE)</f>
        <v>0.52729999999999999</v>
      </c>
      <c r="H363">
        <f>VLOOKUP(A363,away!$A$2:$E$405,3,FALSE)</f>
        <v>1.3632</v>
      </c>
      <c r="I363">
        <f>VLOOKUP(C363,away!$B$2:$E$405,3,FALSE)</f>
        <v>1.6215999999999999</v>
      </c>
      <c r="J363">
        <f>VLOOKUP(B363,home!$B$2:$E$405,4,FALSE)</f>
        <v>1.2741</v>
      </c>
      <c r="K363" s="3">
        <f t="shared" si="616"/>
        <v>0.88805043890400004</v>
      </c>
      <c r="L363" s="3">
        <f t="shared" si="617"/>
        <v>2.816481019392</v>
      </c>
      <c r="M363" s="5">
        <f t="shared" si="618"/>
        <v>2.4611746296083481E-2</v>
      </c>
      <c r="N363" s="5">
        <f t="shared" si="619"/>
        <v>2.1856472100430832E-2</v>
      </c>
      <c r="O363" s="5">
        <f t="shared" si="620"/>
        <v>6.9318516297010482E-2</v>
      </c>
      <c r="P363" s="5">
        <f t="shared" si="621"/>
        <v>6.155833882173424E-2</v>
      </c>
      <c r="Q363" s="5">
        <f t="shared" si="622"/>
        <v>9.7048248208403166E-3</v>
      </c>
      <c r="R363" s="5">
        <f t="shared" si="623"/>
        <v>9.7617142721472552E-2</v>
      </c>
      <c r="S363" s="5">
        <f t="shared" si="624"/>
        <v>3.8492078466354634E-2</v>
      </c>
      <c r="T363" s="5">
        <f t="shared" si="625"/>
        <v>2.7333454904421114E-2</v>
      </c>
      <c r="U363" s="5">
        <f t="shared" si="626"/>
        <v>8.6688946438358117E-2</v>
      </c>
      <c r="V363" s="5">
        <f t="shared" si="627"/>
        <v>1.0697278805543822E-2</v>
      </c>
      <c r="W363" s="5">
        <f t="shared" si="628"/>
        <v>2.8727913138778924E-3</v>
      </c>
      <c r="X363" s="5">
        <f t="shared" si="629"/>
        <v>8.0911622082112892E-3</v>
      </c>
      <c r="Y363" s="5">
        <f t="shared" si="630"/>
        <v>1.1394302392124482E-2</v>
      </c>
      <c r="Z363" s="5">
        <f t="shared" si="631"/>
        <v>9.1645609880769127E-2</v>
      </c>
      <c r="AA363" s="5">
        <f t="shared" si="632"/>
        <v>8.1385924078241786E-2</v>
      </c>
      <c r="AB363" s="5">
        <f t="shared" si="633"/>
        <v>3.6137402799145117E-2</v>
      </c>
      <c r="AC363" s="5">
        <f t="shared" si="634"/>
        <v>1.672236869288641E-3</v>
      </c>
      <c r="AD363" s="5">
        <f t="shared" si="635"/>
        <v>6.3779589679221517E-4</v>
      </c>
      <c r="AE363" s="5">
        <f t="shared" si="636"/>
        <v>1.7963400375613729E-3</v>
      </c>
      <c r="AF363" s="5">
        <f t="shared" si="637"/>
        <v>2.5296788100827605E-3</v>
      </c>
      <c r="AG363" s="5">
        <f t="shared" si="638"/>
        <v>2.3749307845854118E-3</v>
      </c>
      <c r="AH363" s="5">
        <f t="shared" si="639"/>
        <v>6.4529530184947545E-2</v>
      </c>
      <c r="AI363" s="5">
        <f t="shared" si="640"/>
        <v>5.7305477603011593E-2</v>
      </c>
      <c r="AJ363" s="5">
        <f t="shared" si="641"/>
        <v>2.5445077268478892E-2</v>
      </c>
      <c r="AK363" s="5">
        <f t="shared" si="642"/>
        <v>7.5321706787396265E-3</v>
      </c>
      <c r="AL363" s="5">
        <f t="shared" si="643"/>
        <v>1.6730242958216639E-4</v>
      </c>
      <c r="AM363" s="5">
        <f t="shared" si="644"/>
        <v>1.1327898521549944E-4</v>
      </c>
      <c r="AN363" s="5">
        <f t="shared" si="645"/>
        <v>3.1904811175544111E-4</v>
      </c>
      <c r="AO363" s="5">
        <f t="shared" si="646"/>
        <v>4.4929647551602891E-4</v>
      </c>
      <c r="AP363" s="5">
        <f t="shared" si="647"/>
        <v>4.2181166512353932E-4</v>
      </c>
      <c r="AQ363" s="5">
        <f t="shared" si="648"/>
        <v>2.9700613714464579E-4</v>
      </c>
      <c r="AR363" s="5">
        <f t="shared" si="649"/>
        <v>3.6349239391237576E-2</v>
      </c>
      <c r="AS363" s="5">
        <f t="shared" si="650"/>
        <v>3.2279957995215096E-2</v>
      </c>
      <c r="AT363" s="5">
        <f t="shared" si="651"/>
        <v>1.4333115432726725E-2</v>
      </c>
      <c r="AU363" s="5">
        <f t="shared" si="652"/>
        <v>4.2428431502982223E-3</v>
      </c>
      <c r="AV363" s="5">
        <f t="shared" si="653"/>
        <v>9.4196468045579143E-4</v>
      </c>
      <c r="AW363" s="5">
        <f t="shared" si="654"/>
        <v>1.1623695091248632E-5</v>
      </c>
      <c r="AX363" s="5">
        <f t="shared" si="655"/>
        <v>1.676624208987066E-5</v>
      </c>
      <c r="AY363" s="5">
        <f t="shared" si="656"/>
        <v>4.7221802612651973E-5</v>
      </c>
      <c r="AZ363" s="5">
        <f t="shared" si="657"/>
        <v>6.6499655380004933E-5</v>
      </c>
      <c r="BA363" s="5">
        <f t="shared" si="658"/>
        <v>6.2431672391297669E-5</v>
      </c>
      <c r="BB363" s="5">
        <f t="shared" si="659"/>
        <v>4.3959405074747369E-5</v>
      </c>
      <c r="BC363" s="5">
        <f t="shared" si="660"/>
        <v>2.4762166003358061E-5</v>
      </c>
      <c r="BD363" s="5">
        <f t="shared" si="661"/>
        <v>1.706282380245943E-2</v>
      </c>
      <c r="BE363" s="5">
        <f t="shared" si="662"/>
        <v>1.5152648166715717E-2</v>
      </c>
      <c r="BF363" s="5">
        <f t="shared" si="663"/>
        <v>6.7281579275048908E-3</v>
      </c>
      <c r="BG363" s="5">
        <f t="shared" si="664"/>
        <v>1.991647866845382E-3</v>
      </c>
      <c r="BH363" s="5">
        <f t="shared" si="665"/>
        <v>4.4217094057356421E-4</v>
      </c>
      <c r="BI363" s="5">
        <f t="shared" si="666"/>
        <v>7.8534019569389665E-5</v>
      </c>
      <c r="BJ363" s="8">
        <f t="shared" si="667"/>
        <v>9.0453835587234799E-2</v>
      </c>
      <c r="BK363" s="8">
        <f t="shared" si="668"/>
        <v>0.13724620349119962</v>
      </c>
      <c r="BL363" s="8">
        <f t="shared" si="669"/>
        <v>0.65556329144300751</v>
      </c>
      <c r="BM363" s="8">
        <f t="shared" si="670"/>
        <v>0.69020630123711768</v>
      </c>
      <c r="BN363" s="8">
        <f t="shared" si="671"/>
        <v>0.2846670410575719</v>
      </c>
    </row>
    <row r="364" spans="1:66" x14ac:dyDescent="0.25">
      <c r="A364" t="s">
        <v>27</v>
      </c>
      <c r="B364" t="s">
        <v>31</v>
      </c>
      <c r="C364" t="s">
        <v>291</v>
      </c>
      <c r="D364" s="16"/>
      <c r="E364">
        <f>VLOOKUP(A364,home!$A$2:$E$405,3,FALSE)</f>
        <v>1.3026</v>
      </c>
      <c r="F364">
        <f>VLOOKUP(B364,home!$B$2:$E$405,3,FALSE)</f>
        <v>0.64649999999999996</v>
      </c>
      <c r="G364">
        <f>VLOOKUP(C364,away!$B$2:$E$405,4,FALSE)</f>
        <v>1.4239999999999999</v>
      </c>
      <c r="H364">
        <f>VLOOKUP(A364,away!$A$2:$E$405,3,FALSE)</f>
        <v>1.1000000000000001</v>
      </c>
      <c r="I364">
        <f>VLOOKUP(C364,away!$B$2:$E$405,3,FALSE)</f>
        <v>0.84870000000000001</v>
      </c>
      <c r="J364">
        <f>VLOOKUP(B364,home!$B$2:$E$405,4,FALSE)</f>
        <v>1.0047999999999999</v>
      </c>
      <c r="K364" s="3">
        <f t="shared" si="616"/>
        <v>1.1991944015999998</v>
      </c>
      <c r="L364" s="3">
        <f t="shared" si="617"/>
        <v>0.93805113600000001</v>
      </c>
      <c r="M364" s="5">
        <f t="shared" si="618"/>
        <v>0.11797936560050006</v>
      </c>
      <c r="N364" s="5">
        <f t="shared" si="619"/>
        <v>0.14148019473243925</v>
      </c>
      <c r="O364" s="5">
        <f t="shared" si="620"/>
        <v>0.11067067792610839</v>
      </c>
      <c r="P364" s="5">
        <f t="shared" si="621"/>
        <v>0.13271565739026586</v>
      </c>
      <c r="Q364" s="5">
        <f t="shared" si="622"/>
        <v>8.4831128730209482E-2</v>
      </c>
      <c r="R364" s="5">
        <f t="shared" si="623"/>
        <v>5.1907377575238049E-2</v>
      </c>
      <c r="S364" s="5">
        <f t="shared" si="624"/>
        <v>3.7323148897436903E-2</v>
      </c>
      <c r="T364" s="5">
        <f t="shared" si="625"/>
        <v>7.9575936673535241E-2</v>
      </c>
      <c r="U364" s="5">
        <f t="shared" si="626"/>
        <v>6.2247036589962848E-2</v>
      </c>
      <c r="V364" s="5">
        <f t="shared" si="627"/>
        <v>4.6650024270356348E-3</v>
      </c>
      <c r="W364" s="5">
        <f t="shared" si="628"/>
        <v>3.3909671551558711E-2</v>
      </c>
      <c r="X364" s="5">
        <f t="shared" si="629"/>
        <v>3.1809005920326532E-2</v>
      </c>
      <c r="Y364" s="5">
        <f t="shared" si="630"/>
        <v>1.4919237069296513E-2</v>
      </c>
      <c r="Z364" s="5">
        <f t="shared" si="631"/>
        <v>1.6230591500410993E-2</v>
      </c>
      <c r="AA364" s="5">
        <f t="shared" si="632"/>
        <v>1.9463634461949406E-2</v>
      </c>
      <c r="AB364" s="5">
        <f t="shared" si="633"/>
        <v>1.1670340740779278E-2</v>
      </c>
      <c r="AC364" s="5">
        <f t="shared" si="634"/>
        <v>3.2798048025177087E-4</v>
      </c>
      <c r="AD364" s="5">
        <f t="shared" si="635"/>
        <v>1.0166072071180999E-2</v>
      </c>
      <c r="AE364" s="5">
        <f t="shared" si="636"/>
        <v>9.5362954550292089E-3</v>
      </c>
      <c r="AF364" s="5">
        <f t="shared" si="637"/>
        <v>4.4727663924108933E-3</v>
      </c>
      <c r="AG364" s="5">
        <f t="shared" si="638"/>
        <v>1.3985611984878867E-3</v>
      </c>
      <c r="AH364" s="5">
        <f t="shared" si="639"/>
        <v>3.8062811987281185E-3</v>
      </c>
      <c r="AI364" s="5">
        <f t="shared" si="640"/>
        <v>4.5644711044300961E-3</v>
      </c>
      <c r="AJ364" s="5">
        <f t="shared" si="641"/>
        <v>2.7368440973487701E-3</v>
      </c>
      <c r="AK364" s="5">
        <f t="shared" si="642"/>
        <v>1.0940027065308834E-3</v>
      </c>
      <c r="AL364" s="5">
        <f t="shared" si="643"/>
        <v>1.4757884084640087E-5</v>
      </c>
      <c r="AM364" s="5">
        <f t="shared" si="644"/>
        <v>2.4382193428044712E-3</v>
      </c>
      <c r="AN364" s="5">
        <f t="shared" si="645"/>
        <v>2.2871744243349074E-3</v>
      </c>
      <c r="AO364" s="5">
        <f t="shared" si="646"/>
        <v>1.072743283488753E-3</v>
      </c>
      <c r="AP364" s="5">
        <f t="shared" si="647"/>
        <v>3.3542935190433162E-4</v>
      </c>
      <c r="AQ364" s="5">
        <f t="shared" si="648"/>
        <v>7.86624711504005E-5</v>
      </c>
      <c r="AR364" s="5">
        <f t="shared" si="649"/>
        <v>7.140972804804709E-4</v>
      </c>
      <c r="AS364" s="5">
        <f t="shared" si="650"/>
        <v>8.5634146094996564E-4</v>
      </c>
      <c r="AT364" s="5">
        <f t="shared" si="651"/>
        <v>5.1345994291458188E-4</v>
      </c>
      <c r="AU364" s="5">
        <f t="shared" si="652"/>
        <v>2.0524609632967405E-4</v>
      </c>
      <c r="AV364" s="5">
        <f t="shared" si="653"/>
        <v>6.1532492417199863E-5</v>
      </c>
      <c r="AW364" s="5">
        <f t="shared" si="654"/>
        <v>4.6114520817859224E-7</v>
      </c>
      <c r="AX364" s="5">
        <f t="shared" si="655"/>
        <v>4.8731649762732537E-4</v>
      </c>
      <c r="AY364" s="5">
        <f t="shared" si="656"/>
        <v>4.5712779419085386E-4</v>
      </c>
      <c r="AZ364" s="5">
        <f t="shared" si="657"/>
        <v>2.1440462331895232E-4</v>
      </c>
      <c r="BA364" s="5">
        <f t="shared" si="658"/>
        <v>6.7040833489331774E-5</v>
      </c>
      <c r="BB364" s="5">
        <f t="shared" si="659"/>
        <v>1.5721932503263626E-5</v>
      </c>
      <c r="BC364" s="5">
        <f t="shared" si="660"/>
        <v>2.9495953289603546E-6</v>
      </c>
      <c r="BD364" s="5">
        <f t="shared" si="661"/>
        <v>1.1164329419486935E-4</v>
      </c>
      <c r="BE364" s="5">
        <f t="shared" si="662"/>
        <v>1.3388201337466909E-4</v>
      </c>
      <c r="BF364" s="5">
        <f t="shared" si="663"/>
        <v>8.0275280456919745E-5</v>
      </c>
      <c r="BG364" s="5">
        <f t="shared" si="664"/>
        <v>3.2088555636936013E-5</v>
      </c>
      <c r="BH364" s="5">
        <f t="shared" si="665"/>
        <v>9.6201040688109497E-6</v>
      </c>
      <c r="BI364" s="5">
        <f t="shared" si="666"/>
        <v>2.3072749884254916E-6</v>
      </c>
      <c r="BJ364" s="8">
        <f t="shared" si="667"/>
        <v>0.41955565994461635</v>
      </c>
      <c r="BK364" s="8">
        <f t="shared" si="668"/>
        <v>0.29348304047376572</v>
      </c>
      <c r="BL364" s="8">
        <f t="shared" si="669"/>
        <v>0.27088116019688829</v>
      </c>
      <c r="BM364" s="8">
        <f t="shared" si="670"/>
        <v>0.36010938351193766</v>
      </c>
      <c r="BN364" s="8">
        <f t="shared" si="671"/>
        <v>0.63958440195476107</v>
      </c>
    </row>
    <row r="365" spans="1:66" x14ac:dyDescent="0.25">
      <c r="A365" t="s">
        <v>196</v>
      </c>
      <c r="B365" t="s">
        <v>514</v>
      </c>
      <c r="C365" t="s">
        <v>203</v>
      </c>
      <c r="D365" s="16"/>
      <c r="E365">
        <f>VLOOKUP(A365,home!$A$2:$E$405,3,FALSE)</f>
        <v>1.6077999999999999</v>
      </c>
      <c r="F365" t="e">
        <f>VLOOKUP(B365,home!$B$2:$E$405,3,FALSE)</f>
        <v>#N/A</v>
      </c>
      <c r="G365">
        <f>VLOOKUP(C365,away!$B$2:$E$405,4,FALSE)</f>
        <v>1.2805</v>
      </c>
      <c r="H365">
        <f>VLOOKUP(A365,away!$A$2:$E$405,3,FALSE)</f>
        <v>1.3987000000000001</v>
      </c>
      <c r="I365">
        <f>VLOOKUP(C365,away!$B$2:$E$405,3,FALSE)</f>
        <v>1.0513999999999999</v>
      </c>
      <c r="J365" t="e">
        <f>VLOOKUP(B365,home!$B$2:$E$405,4,FALSE)</f>
        <v>#N/A</v>
      </c>
      <c r="K365" s="3" t="e">
        <f t="shared" si="616"/>
        <v>#N/A</v>
      </c>
      <c r="L365" s="3" t="e">
        <f t="shared" si="617"/>
        <v>#N/A</v>
      </c>
      <c r="M365" s="5" t="e">
        <f t="shared" si="618"/>
        <v>#N/A</v>
      </c>
      <c r="N365" s="5" t="e">
        <f t="shared" si="619"/>
        <v>#N/A</v>
      </c>
      <c r="O365" s="5" t="e">
        <f t="shared" si="620"/>
        <v>#N/A</v>
      </c>
      <c r="P365" s="5" t="e">
        <f t="shared" si="621"/>
        <v>#N/A</v>
      </c>
      <c r="Q365" s="5" t="e">
        <f t="shared" si="622"/>
        <v>#N/A</v>
      </c>
      <c r="R365" s="5" t="e">
        <f t="shared" si="623"/>
        <v>#N/A</v>
      </c>
      <c r="S365" s="5" t="e">
        <f t="shared" si="624"/>
        <v>#N/A</v>
      </c>
      <c r="T365" s="5" t="e">
        <f t="shared" si="625"/>
        <v>#N/A</v>
      </c>
      <c r="U365" s="5" t="e">
        <f t="shared" si="626"/>
        <v>#N/A</v>
      </c>
      <c r="V365" s="5" t="e">
        <f t="shared" si="627"/>
        <v>#N/A</v>
      </c>
      <c r="W365" s="5" t="e">
        <f t="shared" si="628"/>
        <v>#N/A</v>
      </c>
      <c r="X365" s="5" t="e">
        <f t="shared" si="629"/>
        <v>#N/A</v>
      </c>
      <c r="Y365" s="5" t="e">
        <f t="shared" si="630"/>
        <v>#N/A</v>
      </c>
      <c r="Z365" s="5" t="e">
        <f t="shared" si="631"/>
        <v>#N/A</v>
      </c>
      <c r="AA365" s="5" t="e">
        <f t="shared" si="632"/>
        <v>#N/A</v>
      </c>
      <c r="AB365" s="5" t="e">
        <f t="shared" si="633"/>
        <v>#N/A</v>
      </c>
      <c r="AC365" s="5" t="e">
        <f t="shared" si="634"/>
        <v>#N/A</v>
      </c>
      <c r="AD365" s="5" t="e">
        <f t="shared" si="635"/>
        <v>#N/A</v>
      </c>
      <c r="AE365" s="5" t="e">
        <f t="shared" si="636"/>
        <v>#N/A</v>
      </c>
      <c r="AF365" s="5" t="e">
        <f t="shared" si="637"/>
        <v>#N/A</v>
      </c>
      <c r="AG365" s="5" t="e">
        <f t="shared" si="638"/>
        <v>#N/A</v>
      </c>
      <c r="AH365" s="5" t="e">
        <f t="shared" si="639"/>
        <v>#N/A</v>
      </c>
      <c r="AI365" s="5" t="e">
        <f t="shared" si="640"/>
        <v>#N/A</v>
      </c>
      <c r="AJ365" s="5" t="e">
        <f t="shared" si="641"/>
        <v>#N/A</v>
      </c>
      <c r="AK365" s="5" t="e">
        <f t="shared" si="642"/>
        <v>#N/A</v>
      </c>
      <c r="AL365" s="5" t="e">
        <f t="shared" si="643"/>
        <v>#N/A</v>
      </c>
      <c r="AM365" s="5" t="e">
        <f t="shared" si="644"/>
        <v>#N/A</v>
      </c>
      <c r="AN365" s="5" t="e">
        <f t="shared" si="645"/>
        <v>#N/A</v>
      </c>
      <c r="AO365" s="5" t="e">
        <f t="shared" si="646"/>
        <v>#N/A</v>
      </c>
      <c r="AP365" s="5" t="e">
        <f t="shared" si="647"/>
        <v>#N/A</v>
      </c>
      <c r="AQ365" s="5" t="e">
        <f t="shared" si="648"/>
        <v>#N/A</v>
      </c>
      <c r="AR365" s="5" t="e">
        <f t="shared" si="649"/>
        <v>#N/A</v>
      </c>
      <c r="AS365" s="5" t="e">
        <f t="shared" si="650"/>
        <v>#N/A</v>
      </c>
      <c r="AT365" s="5" t="e">
        <f t="shared" si="651"/>
        <v>#N/A</v>
      </c>
      <c r="AU365" s="5" t="e">
        <f t="shared" si="652"/>
        <v>#N/A</v>
      </c>
      <c r="AV365" s="5" t="e">
        <f t="shared" si="653"/>
        <v>#N/A</v>
      </c>
      <c r="AW365" s="5" t="e">
        <f t="shared" si="654"/>
        <v>#N/A</v>
      </c>
      <c r="AX365" s="5" t="e">
        <f t="shared" si="655"/>
        <v>#N/A</v>
      </c>
      <c r="AY365" s="5" t="e">
        <f t="shared" si="656"/>
        <v>#N/A</v>
      </c>
      <c r="AZ365" s="5" t="e">
        <f t="shared" si="657"/>
        <v>#N/A</v>
      </c>
      <c r="BA365" s="5" t="e">
        <f t="shared" si="658"/>
        <v>#N/A</v>
      </c>
      <c r="BB365" s="5" t="e">
        <f t="shared" si="659"/>
        <v>#N/A</v>
      </c>
      <c r="BC365" s="5" t="e">
        <f t="shared" si="660"/>
        <v>#N/A</v>
      </c>
      <c r="BD365" s="5" t="e">
        <f t="shared" si="661"/>
        <v>#N/A</v>
      </c>
      <c r="BE365" s="5" t="e">
        <f t="shared" si="662"/>
        <v>#N/A</v>
      </c>
      <c r="BF365" s="5" t="e">
        <f t="shared" si="663"/>
        <v>#N/A</v>
      </c>
      <c r="BG365" s="5" t="e">
        <f t="shared" si="664"/>
        <v>#N/A</v>
      </c>
      <c r="BH365" s="5" t="e">
        <f t="shared" si="665"/>
        <v>#N/A</v>
      </c>
      <c r="BI365" s="5" t="e">
        <f t="shared" si="666"/>
        <v>#N/A</v>
      </c>
      <c r="BJ365" s="8" t="e">
        <f t="shared" si="667"/>
        <v>#N/A</v>
      </c>
      <c r="BK365" s="8" t="e">
        <f t="shared" si="668"/>
        <v>#N/A</v>
      </c>
      <c r="BL365" s="8" t="e">
        <f t="shared" si="669"/>
        <v>#N/A</v>
      </c>
      <c r="BM365" s="8" t="e">
        <f t="shared" si="670"/>
        <v>#N/A</v>
      </c>
      <c r="BN365" s="8" t="e">
        <f t="shared" si="671"/>
        <v>#N/A</v>
      </c>
    </row>
    <row r="366" spans="1:66" x14ac:dyDescent="0.25">
      <c r="A366" t="s">
        <v>32</v>
      </c>
      <c r="B366" t="s">
        <v>509</v>
      </c>
      <c r="C366" t="s">
        <v>311</v>
      </c>
      <c r="D366" s="16"/>
      <c r="E366">
        <f>VLOOKUP(A366,home!$A$2:$E$405,3,FALSE)</f>
        <v>1.268</v>
      </c>
      <c r="F366" t="e">
        <f>VLOOKUP(B366,home!$B$2:$E$405,3,FALSE)</f>
        <v>#N/A</v>
      </c>
      <c r="G366">
        <f>VLOOKUP(C366,away!$B$2:$E$405,4,FALSE)</f>
        <v>1.1133999999999999</v>
      </c>
      <c r="H366">
        <f>VLOOKUP(A366,away!$A$2:$E$405,3,FALSE)</f>
        <v>1.1471</v>
      </c>
      <c r="I366">
        <f>VLOOKUP(C366,away!$B$2:$E$405,3,FALSE)</f>
        <v>1.0769</v>
      </c>
      <c r="J366" t="e">
        <f>VLOOKUP(B366,home!$B$2:$E$405,4,FALSE)</f>
        <v>#N/A</v>
      </c>
      <c r="K366" s="3" t="e">
        <f t="shared" si="616"/>
        <v>#N/A</v>
      </c>
      <c r="L366" s="3" t="e">
        <f t="shared" si="617"/>
        <v>#N/A</v>
      </c>
      <c r="M366" s="5" t="e">
        <f t="shared" si="618"/>
        <v>#N/A</v>
      </c>
      <c r="N366" s="5" t="e">
        <f t="shared" si="619"/>
        <v>#N/A</v>
      </c>
      <c r="O366" s="5" t="e">
        <f t="shared" si="620"/>
        <v>#N/A</v>
      </c>
      <c r="P366" s="5" t="e">
        <f t="shared" si="621"/>
        <v>#N/A</v>
      </c>
      <c r="Q366" s="5" t="e">
        <f t="shared" si="622"/>
        <v>#N/A</v>
      </c>
      <c r="R366" s="5" t="e">
        <f t="shared" si="623"/>
        <v>#N/A</v>
      </c>
      <c r="S366" s="5" t="e">
        <f t="shared" si="624"/>
        <v>#N/A</v>
      </c>
      <c r="T366" s="5" t="e">
        <f t="shared" si="625"/>
        <v>#N/A</v>
      </c>
      <c r="U366" s="5" t="e">
        <f t="shared" si="626"/>
        <v>#N/A</v>
      </c>
      <c r="V366" s="5" t="e">
        <f t="shared" si="627"/>
        <v>#N/A</v>
      </c>
      <c r="W366" s="5" t="e">
        <f t="shared" si="628"/>
        <v>#N/A</v>
      </c>
      <c r="X366" s="5" t="e">
        <f t="shared" si="629"/>
        <v>#N/A</v>
      </c>
      <c r="Y366" s="5" t="e">
        <f t="shared" si="630"/>
        <v>#N/A</v>
      </c>
      <c r="Z366" s="5" t="e">
        <f t="shared" si="631"/>
        <v>#N/A</v>
      </c>
      <c r="AA366" s="5" t="e">
        <f t="shared" si="632"/>
        <v>#N/A</v>
      </c>
      <c r="AB366" s="5" t="e">
        <f t="shared" si="633"/>
        <v>#N/A</v>
      </c>
      <c r="AC366" s="5" t="e">
        <f t="shared" si="634"/>
        <v>#N/A</v>
      </c>
      <c r="AD366" s="5" t="e">
        <f t="shared" si="635"/>
        <v>#N/A</v>
      </c>
      <c r="AE366" s="5" t="e">
        <f t="shared" si="636"/>
        <v>#N/A</v>
      </c>
      <c r="AF366" s="5" t="e">
        <f t="shared" si="637"/>
        <v>#N/A</v>
      </c>
      <c r="AG366" s="5" t="e">
        <f t="shared" si="638"/>
        <v>#N/A</v>
      </c>
      <c r="AH366" s="5" t="e">
        <f t="shared" si="639"/>
        <v>#N/A</v>
      </c>
      <c r="AI366" s="5" t="e">
        <f t="shared" si="640"/>
        <v>#N/A</v>
      </c>
      <c r="AJ366" s="5" t="e">
        <f t="shared" si="641"/>
        <v>#N/A</v>
      </c>
      <c r="AK366" s="5" t="e">
        <f t="shared" si="642"/>
        <v>#N/A</v>
      </c>
      <c r="AL366" s="5" t="e">
        <f t="shared" si="643"/>
        <v>#N/A</v>
      </c>
      <c r="AM366" s="5" t="e">
        <f t="shared" si="644"/>
        <v>#N/A</v>
      </c>
      <c r="AN366" s="5" t="e">
        <f t="shared" si="645"/>
        <v>#N/A</v>
      </c>
      <c r="AO366" s="5" t="e">
        <f t="shared" si="646"/>
        <v>#N/A</v>
      </c>
      <c r="AP366" s="5" t="e">
        <f t="shared" si="647"/>
        <v>#N/A</v>
      </c>
      <c r="AQ366" s="5" t="e">
        <f t="shared" si="648"/>
        <v>#N/A</v>
      </c>
      <c r="AR366" s="5" t="e">
        <f t="shared" si="649"/>
        <v>#N/A</v>
      </c>
      <c r="AS366" s="5" t="e">
        <f t="shared" si="650"/>
        <v>#N/A</v>
      </c>
      <c r="AT366" s="5" t="e">
        <f t="shared" si="651"/>
        <v>#N/A</v>
      </c>
      <c r="AU366" s="5" t="e">
        <f t="shared" si="652"/>
        <v>#N/A</v>
      </c>
      <c r="AV366" s="5" t="e">
        <f t="shared" si="653"/>
        <v>#N/A</v>
      </c>
      <c r="AW366" s="5" t="e">
        <f t="shared" si="654"/>
        <v>#N/A</v>
      </c>
      <c r="AX366" s="5" t="e">
        <f t="shared" si="655"/>
        <v>#N/A</v>
      </c>
      <c r="AY366" s="5" t="e">
        <f t="shared" si="656"/>
        <v>#N/A</v>
      </c>
      <c r="AZ366" s="5" t="e">
        <f t="shared" si="657"/>
        <v>#N/A</v>
      </c>
      <c r="BA366" s="5" t="e">
        <f t="shared" si="658"/>
        <v>#N/A</v>
      </c>
      <c r="BB366" s="5" t="e">
        <f t="shared" si="659"/>
        <v>#N/A</v>
      </c>
      <c r="BC366" s="5" t="e">
        <f t="shared" si="660"/>
        <v>#N/A</v>
      </c>
      <c r="BD366" s="5" t="e">
        <f t="shared" si="661"/>
        <v>#N/A</v>
      </c>
      <c r="BE366" s="5" t="e">
        <f t="shared" si="662"/>
        <v>#N/A</v>
      </c>
      <c r="BF366" s="5" t="e">
        <f t="shared" si="663"/>
        <v>#N/A</v>
      </c>
      <c r="BG366" s="5" t="e">
        <f t="shared" si="664"/>
        <v>#N/A</v>
      </c>
      <c r="BH366" s="5" t="e">
        <f t="shared" si="665"/>
        <v>#N/A</v>
      </c>
      <c r="BI366" s="5" t="e">
        <f t="shared" si="666"/>
        <v>#N/A</v>
      </c>
      <c r="BJ366" s="8" t="e">
        <f t="shared" si="667"/>
        <v>#N/A</v>
      </c>
      <c r="BK366" s="8" t="e">
        <f t="shared" si="668"/>
        <v>#N/A</v>
      </c>
      <c r="BL366" s="8" t="e">
        <f t="shared" si="669"/>
        <v>#N/A</v>
      </c>
      <c r="BM366" s="8" t="e">
        <f t="shared" si="670"/>
        <v>#N/A</v>
      </c>
      <c r="BN366" s="8" t="e">
        <f t="shared" si="671"/>
        <v>#N/A</v>
      </c>
    </row>
    <row r="367" spans="1:66" x14ac:dyDescent="0.25">
      <c r="A367" t="s">
        <v>32</v>
      </c>
      <c r="B367" t="s">
        <v>309</v>
      </c>
      <c r="C367" t="s">
        <v>208</v>
      </c>
      <c r="D367" s="16"/>
      <c r="E367">
        <f>VLOOKUP(A367,home!$A$2:$E$405,3,FALSE)</f>
        <v>1.268</v>
      </c>
      <c r="F367">
        <f>VLOOKUP(B367,home!$B$2:$E$405,3,FALSE)</f>
        <v>1.1133999999999999</v>
      </c>
      <c r="G367">
        <f>VLOOKUP(C367,away!$B$2:$E$405,4,FALSE)</f>
        <v>0.83499999999999996</v>
      </c>
      <c r="H367">
        <f>VLOOKUP(A367,away!$A$2:$E$405,3,FALSE)</f>
        <v>1.1471</v>
      </c>
      <c r="I367">
        <f>VLOOKUP(C367,away!$B$2:$E$405,3,FALSE)</f>
        <v>1.3332999999999999</v>
      </c>
      <c r="J367">
        <f>VLOOKUP(B367,home!$B$2:$E$405,4,FALSE)</f>
        <v>1.1794</v>
      </c>
      <c r="K367" s="3">
        <f t="shared" si="616"/>
        <v>1.1788456519999999</v>
      </c>
      <c r="L367" s="3">
        <f t="shared" si="617"/>
        <v>1.8038078903419998</v>
      </c>
      <c r="M367" s="5">
        <f t="shared" si="618"/>
        <v>5.0658231594960232E-2</v>
      </c>
      <c r="N367" s="5">
        <f t="shared" si="619"/>
        <v>5.9718236053727891E-2</v>
      </c>
      <c r="O367" s="5">
        <f t="shared" si="620"/>
        <v>9.1377717861761645E-2</v>
      </c>
      <c r="P367" s="5">
        <f t="shared" si="621"/>
        <v>0.10772022539102044</v>
      </c>
      <c r="Q367" s="5">
        <f t="shared" si="622"/>
        <v>3.519929145852338E-2</v>
      </c>
      <c r="R367" s="5">
        <f t="shared" si="623"/>
        <v>8.2413924240245393E-2</v>
      </c>
      <c r="S367" s="5">
        <f t="shared" si="624"/>
        <v>5.7264370433761085E-2</v>
      </c>
      <c r="T367" s="5">
        <f t="shared" si="625"/>
        <v>6.3492759667332227E-2</v>
      </c>
      <c r="U367" s="5">
        <f t="shared" si="626"/>
        <v>9.715329625487068E-2</v>
      </c>
      <c r="V367" s="5">
        <f t="shared" si="627"/>
        <v>1.35297324744999E-2</v>
      </c>
      <c r="W367" s="5">
        <f t="shared" si="628"/>
        <v>1.3831510563120339E-2</v>
      </c>
      <c r="X367" s="5">
        <f t="shared" si="629"/>
        <v>2.4949387889105182E-2</v>
      </c>
      <c r="Y367" s="5">
        <f t="shared" si="630"/>
        <v>2.2501951366785532E-2</v>
      </c>
      <c r="Z367" s="5">
        <f t="shared" si="631"/>
        <v>4.9552962272867498E-2</v>
      </c>
      <c r="AA367" s="5">
        <f t="shared" si="632"/>
        <v>5.8415294119089876E-2</v>
      </c>
      <c r="AB367" s="5">
        <f t="shared" si="633"/>
        <v>3.4431307741295138E-2</v>
      </c>
      <c r="AC367" s="5">
        <f t="shared" si="634"/>
        <v>1.7981108224501417E-3</v>
      </c>
      <c r="AD367" s="5">
        <f t="shared" si="635"/>
        <v>4.0763040219816242E-3</v>
      </c>
      <c r="AE367" s="5">
        <f t="shared" si="636"/>
        <v>7.3528693582832812E-3</v>
      </c>
      <c r="AF367" s="5">
        <f t="shared" si="637"/>
        <v>6.6315818825626515E-3</v>
      </c>
      <c r="AG367" s="5">
        <f t="shared" si="638"/>
        <v>3.9873665750718556E-3</v>
      </c>
      <c r="AH367" s="5">
        <f t="shared" si="639"/>
        <v>2.234600608440445E-2</v>
      </c>
      <c r="AI367" s="5">
        <f t="shared" si="640"/>
        <v>2.6342492112165727E-2</v>
      </c>
      <c r="AJ367" s="5">
        <f t="shared" si="641"/>
        <v>1.5526866144635431E-2</v>
      </c>
      <c r="AK367" s="5">
        <f t="shared" si="642"/>
        <v>6.101259547929826E-3</v>
      </c>
      <c r="AL367" s="5">
        <f t="shared" si="643"/>
        <v>1.5294091165364088E-4</v>
      </c>
      <c r="AM367" s="5">
        <f t="shared" si="644"/>
        <v>9.6106665450862894E-4</v>
      </c>
      <c r="AN367" s="5">
        <f t="shared" si="645"/>
        <v>1.7335796145472532E-3</v>
      </c>
      <c r="AO367" s="5">
        <f t="shared" si="646"/>
        <v>1.5635222936281894E-3</v>
      </c>
      <c r="AP367" s="5">
        <f t="shared" si="647"/>
        <v>9.4009794999071661E-4</v>
      </c>
      <c r="AQ367" s="5">
        <f t="shared" si="648"/>
        <v>4.2393902497189821E-4</v>
      </c>
      <c r="AR367" s="5">
        <f t="shared" si="649"/>
        <v>8.0615804185358193E-3</v>
      </c>
      <c r="AS367" s="5">
        <f t="shared" si="650"/>
        <v>9.50335902463929E-3</v>
      </c>
      <c r="AT367" s="5">
        <f t="shared" si="651"/>
        <v>5.6014967327954936E-3</v>
      </c>
      <c r="AU367" s="5">
        <f t="shared" si="652"/>
        <v>2.2011000227160574E-3</v>
      </c>
      <c r="AV367" s="5">
        <f t="shared" si="653"/>
        <v>6.4868929784898195E-4</v>
      </c>
      <c r="AW367" s="5">
        <f t="shared" si="654"/>
        <v>9.0337569565766447E-6</v>
      </c>
      <c r="AX367" s="5">
        <f t="shared" si="655"/>
        <v>1.8882487449161408E-4</v>
      </c>
      <c r="AY367" s="5">
        <f t="shared" si="656"/>
        <v>3.4060379850081124E-4</v>
      </c>
      <c r="AZ367" s="5">
        <f t="shared" si="657"/>
        <v>3.0719190960811003E-4</v>
      </c>
      <c r="BA367" s="5">
        <f t="shared" si="658"/>
        <v>1.8470506346677848E-4</v>
      </c>
      <c r="BB367" s="5">
        <f t="shared" si="659"/>
        <v>8.3293112716873694E-5</v>
      </c>
      <c r="BC367" s="5">
        <f t="shared" si="660"/>
        <v>3.0048954785968476E-5</v>
      </c>
      <c r="BD367" s="5">
        <f t="shared" si="661"/>
        <v>2.4235903945969092E-3</v>
      </c>
      <c r="BE367" s="5">
        <f t="shared" si="662"/>
        <v>2.8570389988995305E-3</v>
      </c>
      <c r="BF367" s="5">
        <f t="shared" si="663"/>
        <v>1.684004000723572E-3</v>
      </c>
      <c r="BG367" s="5">
        <f t="shared" si="664"/>
        <v>6.6172693140119582E-4</v>
      </c>
      <c r="BH367" s="5">
        <f t="shared" si="665"/>
        <v>1.9501847897340064E-4</v>
      </c>
      <c r="BI367" s="5">
        <f t="shared" si="666"/>
        <v>4.59793371994893E-5</v>
      </c>
      <c r="BJ367" s="8">
        <f t="shared" si="667"/>
        <v>0.24849813208771085</v>
      </c>
      <c r="BK367" s="8">
        <f t="shared" si="668"/>
        <v>0.23146421542684628</v>
      </c>
      <c r="BL367" s="8">
        <f t="shared" si="669"/>
        <v>0.4679917477447279</v>
      </c>
      <c r="BM367" s="8">
        <f t="shared" si="670"/>
        <v>0.57008786089036922</v>
      </c>
      <c r="BN367" s="8">
        <f t="shared" si="671"/>
        <v>0.42708762660023902</v>
      </c>
    </row>
    <row r="368" spans="1:66" x14ac:dyDescent="0.25">
      <c r="A368" t="s">
        <v>37</v>
      </c>
      <c r="B368" t="s">
        <v>230</v>
      </c>
      <c r="C368" t="s">
        <v>39</v>
      </c>
      <c r="D368" s="16"/>
      <c r="E368">
        <f>VLOOKUP(A368,home!$A$2:$E$405,3,FALSE)</f>
        <v>1.5481</v>
      </c>
      <c r="F368">
        <f>VLOOKUP(B368,home!$B$2:$E$405,3,FALSE)</f>
        <v>1.1924999999999999</v>
      </c>
      <c r="G368">
        <f>VLOOKUP(C368,away!$B$2:$E$405,4,FALSE)</f>
        <v>1.0435000000000001</v>
      </c>
      <c r="H368">
        <f>VLOOKUP(A368,away!$A$2:$E$405,3,FALSE)</f>
        <v>1.2666999999999999</v>
      </c>
      <c r="I368">
        <f>VLOOKUP(C368,away!$B$2:$E$405,3,FALSE)</f>
        <v>0.85019999999999996</v>
      </c>
      <c r="J368">
        <f>VLOOKUP(B368,home!$B$2:$E$405,4,FALSE)</f>
        <v>1.0931</v>
      </c>
      <c r="K368" s="3">
        <f t="shared" si="616"/>
        <v>1.926415002375</v>
      </c>
      <c r="L368" s="3">
        <f t="shared" si="617"/>
        <v>1.1772122304539998</v>
      </c>
      <c r="M368" s="5">
        <f t="shared" si="618"/>
        <v>4.4886094441806038E-2</v>
      </c>
      <c r="N368" s="5">
        <f t="shared" si="619"/>
        <v>8.6469245730716238E-2</v>
      </c>
      <c r="O368" s="5">
        <f t="shared" si="620"/>
        <v>5.2840459354207364E-2</v>
      </c>
      <c r="P368" s="5">
        <f t="shared" si="621"/>
        <v>0.10179265363233146</v>
      </c>
      <c r="Q368" s="5">
        <f t="shared" si="622"/>
        <v>8.328782610985111E-2</v>
      </c>
      <c r="R368" s="5">
        <f t="shared" si="623"/>
        <v>3.1102217507290197E-2</v>
      </c>
      <c r="S368" s="5">
        <f t="shared" si="624"/>
        <v>5.7711327207057496E-2</v>
      </c>
      <c r="T368" s="5">
        <f t="shared" si="625"/>
        <v>9.8047447544442709E-2</v>
      </c>
      <c r="U368" s="5">
        <f t="shared" si="626"/>
        <v>5.9915778413174199E-2</v>
      </c>
      <c r="V368" s="5">
        <f t="shared" si="627"/>
        <v>1.4541967504649008E-2</v>
      </c>
      <c r="W368" s="5">
        <f t="shared" si="628"/>
        <v>5.3482305911072454E-2</v>
      </c>
      <c r="X368" s="5">
        <f t="shared" si="629"/>
        <v>6.2960024631396744E-2</v>
      </c>
      <c r="Y368" s="5">
        <f t="shared" si="630"/>
        <v>3.7058655512882677E-2</v>
      </c>
      <c r="Z368" s="5">
        <f t="shared" si="631"/>
        <v>1.2204636947940843E-2</v>
      </c>
      <c r="AA368" s="5">
        <f t="shared" si="632"/>
        <v>2.3511195715053466E-2</v>
      </c>
      <c r="AB368" s="5">
        <f t="shared" si="633"/>
        <v>2.2646160074626914E-2</v>
      </c>
      <c r="AC368" s="5">
        <f t="shared" si="634"/>
        <v>2.0611414845477538E-3</v>
      </c>
      <c r="AD368" s="5">
        <f t="shared" si="635"/>
        <v>2.5757279117174778E-2</v>
      </c>
      <c r="AE368" s="5">
        <f t="shared" si="636"/>
        <v>3.032178399995555E-2</v>
      </c>
      <c r="AF368" s="5">
        <f t="shared" si="637"/>
        <v>1.7847587486966045E-2</v>
      </c>
      <c r="AG368" s="5">
        <f t="shared" si="638"/>
        <v>7.0034660912513969E-3</v>
      </c>
      <c r="AH368" s="5">
        <f t="shared" si="639"/>
        <v>3.5918619708416848E-3</v>
      </c>
      <c r="AI368" s="5">
        <f t="shared" si="640"/>
        <v>6.9194167870896559E-3</v>
      </c>
      <c r="AJ368" s="5">
        <f t="shared" si="641"/>
        <v>6.6648341531674688E-3</v>
      </c>
      <c r="AK368" s="5">
        <f t="shared" si="642"/>
        <v>4.2797455003343622E-3</v>
      </c>
      <c r="AL368" s="5">
        <f t="shared" si="643"/>
        <v>1.8697020877662916E-4</v>
      </c>
      <c r="AM368" s="5">
        <f t="shared" si="644"/>
        <v>9.9238417823371648E-3</v>
      </c>
      <c r="AN368" s="5">
        <f t="shared" si="645"/>
        <v>1.1682467919257731E-2</v>
      </c>
      <c r="AO368" s="5">
        <f t="shared" si="646"/>
        <v>6.8763720582183481E-3</v>
      </c>
      <c r="AP368" s="5">
        <f t="shared" si="647"/>
        <v>2.6983164293622607E-3</v>
      </c>
      <c r="AQ368" s="5">
        <f t="shared" si="648"/>
        <v>7.9412277557005509E-4</v>
      </c>
      <c r="AR368" s="5">
        <f t="shared" si="649"/>
        <v>8.4567676843548816E-4</v>
      </c>
      <c r="AS368" s="5">
        <f t="shared" si="650"/>
        <v>1.6291244138741329E-3</v>
      </c>
      <c r="AT368" s="5">
        <f t="shared" si="651"/>
        <v>1.5691848558112545E-3</v>
      </c>
      <c r="AU368" s="5">
        <f t="shared" si="652"/>
        <v>1.007633749244817E-3</v>
      </c>
      <c r="AV368" s="5">
        <f t="shared" si="653"/>
        <v>4.8528019286114604E-4</v>
      </c>
      <c r="AW368" s="5">
        <f t="shared" si="654"/>
        <v>1.1778080802977458E-5</v>
      </c>
      <c r="AX368" s="5">
        <f t="shared" si="655"/>
        <v>3.1862396151150266E-3</v>
      </c>
      <c r="AY368" s="5">
        <f t="shared" si="656"/>
        <v>3.7508802440704542E-3</v>
      </c>
      <c r="AZ368" s="5">
        <f t="shared" si="657"/>
        <v>2.207791049144012E-3</v>
      </c>
      <c r="BA368" s="5">
        <f t="shared" si="658"/>
        <v>8.6634620844639951E-4</v>
      </c>
      <c r="BB368" s="5">
        <f t="shared" si="659"/>
        <v>2.54968338097638E-4</v>
      </c>
      <c r="BC368" s="5">
        <f t="shared" si="660"/>
        <v>6.0030369197414007E-5</v>
      </c>
      <c r="BD368" s="5">
        <f t="shared" si="661"/>
        <v>1.6592350580217841E-4</v>
      </c>
      <c r="BE368" s="5">
        <f t="shared" si="662"/>
        <v>3.1963753082397175E-4</v>
      </c>
      <c r="BF368" s="5">
        <f t="shared" si="663"/>
        <v>3.0787726735070046E-4</v>
      </c>
      <c r="BG368" s="5">
        <f t="shared" si="664"/>
        <v>1.97699795571536E-4</v>
      </c>
      <c r="BH368" s="5">
        <f t="shared" si="665"/>
        <v>9.5212963038869363E-5</v>
      </c>
      <c r="BI368" s="5">
        <f t="shared" si="666"/>
        <v>3.6683936083730889E-5</v>
      </c>
      <c r="BJ368" s="8">
        <f t="shared" si="667"/>
        <v>0.54453699892452623</v>
      </c>
      <c r="BK368" s="8">
        <f t="shared" si="668"/>
        <v>0.2249310347232388</v>
      </c>
      <c r="BL368" s="8">
        <f t="shared" si="669"/>
        <v>0.21813160445468319</v>
      </c>
      <c r="BM368" s="8">
        <f t="shared" si="670"/>
        <v>0.59568667611091897</v>
      </c>
      <c r="BN368" s="8">
        <f t="shared" si="671"/>
        <v>0.40037849677620235</v>
      </c>
    </row>
    <row r="369" spans="1:66" x14ac:dyDescent="0.25">
      <c r="A369" t="s">
        <v>340</v>
      </c>
      <c r="B369" t="s">
        <v>356</v>
      </c>
      <c r="C369" t="s">
        <v>361</v>
      </c>
      <c r="D369" s="16"/>
      <c r="E369">
        <f>VLOOKUP(A369,home!$A$2:$E$405,3,FALSE)</f>
        <v>1.3684000000000001</v>
      </c>
      <c r="F369">
        <f>VLOOKUP(B369,home!$B$2:$E$405,3,FALSE)</f>
        <v>1.0385</v>
      </c>
      <c r="G369">
        <f>VLOOKUP(C369,away!$B$2:$E$405,4,FALSE)</f>
        <v>1.0769</v>
      </c>
      <c r="H369">
        <f>VLOOKUP(A369,away!$A$2:$E$405,3,FALSE)</f>
        <v>1.1395</v>
      </c>
      <c r="I369">
        <f>VLOOKUP(C369,away!$B$2:$E$405,3,FALSE)</f>
        <v>0.87760000000000005</v>
      </c>
      <c r="J369">
        <f>VLOOKUP(B369,home!$B$2:$E$405,4,FALSE)</f>
        <v>0.97</v>
      </c>
      <c r="K369" s="3">
        <f t="shared" si="616"/>
        <v>1.53036471346</v>
      </c>
      <c r="L369" s="3">
        <f t="shared" si="617"/>
        <v>0.97002444399999999</v>
      </c>
      <c r="M369" s="5">
        <f t="shared" si="618"/>
        <v>8.2053060849144918E-2</v>
      </c>
      <c r="N369" s="5">
        <f t="shared" si="619"/>
        <v>0.12557110895491763</v>
      </c>
      <c r="O369" s="5">
        <f t="shared" si="620"/>
        <v>7.9593474728689967E-2</v>
      </c>
      <c r="P369" s="5">
        <f t="shared" si="621"/>
        <v>0.12180704514645739</v>
      </c>
      <c r="Q369" s="5">
        <f t="shared" si="622"/>
        <v>9.6084797087323509E-2</v>
      </c>
      <c r="R369" s="5">
        <f t="shared" si="623"/>
        <v>3.8603808034862769E-2</v>
      </c>
      <c r="S369" s="5">
        <f t="shared" si="624"/>
        <v>4.5205371054313714E-2</v>
      </c>
      <c r="T369" s="5">
        <f t="shared" si="625"/>
        <v>9.32046018714838E-2</v>
      </c>
      <c r="U369" s="5">
        <f t="shared" si="626"/>
        <v>5.9077905621737613E-2</v>
      </c>
      <c r="V369" s="5">
        <f t="shared" si="627"/>
        <v>7.4563305146580381E-3</v>
      </c>
      <c r="W369" s="5">
        <f t="shared" si="628"/>
        <v>4.9014927654134691E-2</v>
      </c>
      <c r="X369" s="5">
        <f t="shared" si="629"/>
        <v>4.754567794540223E-2</v>
      </c>
      <c r="Y369" s="5">
        <f t="shared" si="630"/>
        <v>2.3060234906795929E-2</v>
      </c>
      <c r="Z369" s="5">
        <f t="shared" si="631"/>
        <v>1.2482212475100164E-2</v>
      </c>
      <c r="AA369" s="5">
        <f t="shared" si="632"/>
        <v>1.9102337517803502E-2</v>
      </c>
      <c r="AB369" s="5">
        <f t="shared" si="633"/>
        <v>1.4616771640924786E-2</v>
      </c>
      <c r="AC369" s="5">
        <f t="shared" si="634"/>
        <v>6.9180355539665114E-4</v>
      </c>
      <c r="AD369" s="5">
        <f t="shared" si="635"/>
        <v>1.8752678928670621E-2</v>
      </c>
      <c r="AE369" s="5">
        <f t="shared" si="636"/>
        <v>1.8190556951294234E-2</v>
      </c>
      <c r="AF369" s="5">
        <f t="shared" si="637"/>
        <v>8.8226424463647632E-3</v>
      </c>
      <c r="AG369" s="5">
        <f t="shared" si="638"/>
        <v>2.8527262778819265E-3</v>
      </c>
      <c r="AH369" s="5">
        <f t="shared" si="639"/>
        <v>3.0270128040122244E-3</v>
      </c>
      <c r="AI369" s="5">
        <f t="shared" si="640"/>
        <v>4.6324335824519192E-3</v>
      </c>
      <c r="AJ369" s="5">
        <f t="shared" si="641"/>
        <v>3.5446564460157575E-3</v>
      </c>
      <c r="AK369" s="5">
        <f t="shared" si="642"/>
        <v>1.8082057154403487E-3</v>
      </c>
      <c r="AL369" s="5">
        <f t="shared" si="643"/>
        <v>4.1079051059218483E-5</v>
      </c>
      <c r="AM369" s="5">
        <f t="shared" si="644"/>
        <v>5.7396876230564782E-3</v>
      </c>
      <c r="AN369" s="5">
        <f t="shared" si="645"/>
        <v>5.5676372952890418E-3</v>
      </c>
      <c r="AO369" s="5">
        <f t="shared" si="646"/>
        <v>2.7003721358782084E-3</v>
      </c>
      <c r="AP369" s="5">
        <f t="shared" si="647"/>
        <v>8.7314232656611718E-4</v>
      </c>
      <c r="AQ369" s="5">
        <f t="shared" si="648"/>
        <v>2.11742349965041E-4</v>
      </c>
      <c r="AR369" s="5">
        <f t="shared" si="649"/>
        <v>5.8725528243856804E-4</v>
      </c>
      <c r="AS369" s="5">
        <f t="shared" si="650"/>
        <v>8.9871476203697064E-4</v>
      </c>
      <c r="AT369" s="5">
        <f t="shared" si="651"/>
        <v>6.8768067964349055E-4</v>
      </c>
      <c r="AU369" s="5">
        <f t="shared" si="652"/>
        <v>3.5080074875152944E-4</v>
      </c>
      <c r="AV369" s="5">
        <f t="shared" si="653"/>
        <v>1.34213271836172E-4</v>
      </c>
      <c r="AW369" s="5">
        <f t="shared" si="654"/>
        <v>1.6939302497817789E-6</v>
      </c>
      <c r="AX369" s="5">
        <f t="shared" si="655"/>
        <v>1.4639692341014573E-3</v>
      </c>
      <c r="AY369" s="5">
        <f t="shared" si="656"/>
        <v>1.4200859423423721E-3</v>
      </c>
      <c r="AZ369" s="5">
        <f t="shared" si="657"/>
        <v>6.8875903832643778E-4</v>
      </c>
      <c r="BA369" s="5">
        <f t="shared" si="658"/>
        <v>2.2270436773419249E-4</v>
      </c>
      <c r="BB369" s="5">
        <f t="shared" si="659"/>
        <v>5.4007170121932891E-5</v>
      </c>
      <c r="BC369" s="5">
        <f t="shared" si="660"/>
        <v>1.0477655033908277E-5</v>
      </c>
      <c r="BD369" s="5">
        <f t="shared" si="661"/>
        <v>9.4941996472255782E-5</v>
      </c>
      <c r="BE369" s="5">
        <f t="shared" si="662"/>
        <v>1.4529588122658407E-4</v>
      </c>
      <c r="BF369" s="5">
        <f t="shared" si="663"/>
        <v>1.1117784482011978E-4</v>
      </c>
      <c r="BG369" s="5">
        <f t="shared" si="664"/>
        <v>5.6714216877080984E-5</v>
      </c>
      <c r="BH369" s="5">
        <f t="shared" si="665"/>
        <v>2.1698359065050589E-5</v>
      </c>
      <c r="BI369" s="5">
        <f t="shared" si="666"/>
        <v>6.6412806106276667E-6</v>
      </c>
      <c r="BJ369" s="8">
        <f t="shared" si="667"/>
        <v>0.50205253816268447</v>
      </c>
      <c r="BK369" s="8">
        <f t="shared" si="668"/>
        <v>0.25867477611337231</v>
      </c>
      <c r="BL369" s="8">
        <f t="shared" si="669"/>
        <v>0.22710174041571732</v>
      </c>
      <c r="BM369" s="8">
        <f t="shared" si="670"/>
        <v>0.45517958035338552</v>
      </c>
      <c r="BN369" s="8">
        <f t="shared" si="671"/>
        <v>0.54371329480139619</v>
      </c>
    </row>
    <row r="370" spans="1:66" x14ac:dyDescent="0.25">
      <c r="A370" t="s">
        <v>342</v>
      </c>
      <c r="B370" t="s">
        <v>429</v>
      </c>
      <c r="C370" t="s">
        <v>436</v>
      </c>
      <c r="D370" s="16"/>
      <c r="E370">
        <f>VLOOKUP(A370,home!$A$2:$E$405,3,FALSE)</f>
        <v>1.1741999999999999</v>
      </c>
      <c r="F370">
        <f>VLOOKUP(B370,home!$B$2:$E$405,3,FALSE)</f>
        <v>0.73080000000000001</v>
      </c>
      <c r="G370">
        <f>VLOOKUP(C370,away!$B$2:$E$405,4,FALSE)</f>
        <v>1.0544</v>
      </c>
      <c r="H370">
        <f>VLOOKUP(A370,away!$A$2:$E$405,3,FALSE)</f>
        <v>0.85970000000000002</v>
      </c>
      <c r="I370">
        <f>VLOOKUP(C370,away!$B$2:$E$405,3,FALSE)</f>
        <v>0.77549999999999997</v>
      </c>
      <c r="J370">
        <f>VLOOKUP(B370,home!$B$2:$E$405,4,FALSE)</f>
        <v>1.3855999999999999</v>
      </c>
      <c r="K370" s="3">
        <f t="shared" si="616"/>
        <v>0.90478629158399992</v>
      </c>
      <c r="L370" s="3">
        <f t="shared" si="617"/>
        <v>0.92377584815999991</v>
      </c>
      <c r="M370" s="5">
        <f t="shared" si="618"/>
        <v>0.16064438597118813</v>
      </c>
      <c r="N370" s="5">
        <f t="shared" si="619"/>
        <v>0.14534883824666006</v>
      </c>
      <c r="O370" s="5">
        <f t="shared" si="620"/>
        <v>0.14839940390267672</v>
      </c>
      <c r="P370" s="5">
        <f t="shared" si="621"/>
        <v>0.13426974633037903</v>
      </c>
      <c r="Q370" s="5">
        <f t="shared" si="622"/>
        <v>6.57548181716191E-2</v>
      </c>
      <c r="R370" s="5">
        <f t="shared" si="623"/>
        <v>6.8543892603316781E-2</v>
      </c>
      <c r="S370" s="5">
        <f t="shared" si="624"/>
        <v>2.805632557688283E-2</v>
      </c>
      <c r="T370" s="5">
        <f t="shared" si="625"/>
        <v>6.074271292709401E-2</v>
      </c>
      <c r="U370" s="5">
        <f t="shared" si="626"/>
        <v>6.201757439928695E-2</v>
      </c>
      <c r="V370" s="5">
        <f t="shared" si="627"/>
        <v>2.6055589219603098E-3</v>
      </c>
      <c r="W370" s="5">
        <f t="shared" si="628"/>
        <v>1.9831352695759825E-2</v>
      </c>
      <c r="X370" s="5">
        <f t="shared" si="629"/>
        <v>1.8319724656685632E-2</v>
      </c>
      <c r="Y370" s="5">
        <f t="shared" si="630"/>
        <v>8.4616595913937151E-3</v>
      </c>
      <c r="Z370" s="5">
        <f t="shared" si="631"/>
        <v>2.1106397508605639E-2</v>
      </c>
      <c r="AA370" s="5">
        <f t="shared" si="632"/>
        <v>1.9096779130509074E-2</v>
      </c>
      <c r="AB370" s="5">
        <f t="shared" si="633"/>
        <v>8.6392519853460137E-3</v>
      </c>
      <c r="AC370" s="5">
        <f t="shared" si="634"/>
        <v>1.3611109617425892E-4</v>
      </c>
      <c r="AD370" s="5">
        <f t="shared" si="635"/>
        <v>4.4857840156727223E-3</v>
      </c>
      <c r="AE370" s="5">
        <f t="shared" si="636"/>
        <v>4.1438589337406389E-3</v>
      </c>
      <c r="AF370" s="5">
        <f t="shared" si="637"/>
        <v>1.9139984005858257E-3</v>
      </c>
      <c r="AG370" s="5">
        <f t="shared" si="638"/>
        <v>5.8936849862601824E-4</v>
      </c>
      <c r="AH370" s="5">
        <f t="shared" si="639"/>
        <v>4.8743950650285703E-3</v>
      </c>
      <c r="AI370" s="5">
        <f t="shared" si="640"/>
        <v>4.4102858346025502E-3</v>
      </c>
      <c r="AJ370" s="5">
        <f t="shared" si="641"/>
        <v>1.9951830825577438E-3</v>
      </c>
      <c r="AK370" s="5">
        <f t="shared" si="642"/>
        <v>6.0173810076618488E-4</v>
      </c>
      <c r="AL370" s="5">
        <f t="shared" si="643"/>
        <v>4.5505735530267046E-6</v>
      </c>
      <c r="AM370" s="5">
        <f t="shared" si="644"/>
        <v>8.117351768774612E-4</v>
      </c>
      <c r="AN370" s="5">
        <f t="shared" si="645"/>
        <v>7.4986135150128424E-4</v>
      </c>
      <c r="AO370" s="5">
        <f t="shared" si="646"/>
        <v>3.4635190299275132E-4</v>
      </c>
      <c r="AP370" s="5">
        <f t="shared" si="647"/>
        <v>1.0665050764965298E-4</v>
      </c>
      <c r="AQ370" s="5">
        <f t="shared" si="648"/>
        <v>2.463029079018818E-5</v>
      </c>
      <c r="AR370" s="5">
        <f t="shared" si="649"/>
        <v>9.0056968709273724E-4</v>
      </c>
      <c r="AS370" s="5">
        <f t="shared" si="650"/>
        <v>8.1482310749760088E-4</v>
      </c>
      <c r="AT370" s="5">
        <f t="shared" si="651"/>
        <v>3.6862038886485265E-4</v>
      </c>
      <c r="AU370" s="5">
        <f t="shared" si="652"/>
        <v>1.1117422488109403E-4</v>
      </c>
      <c r="AV370" s="5">
        <f t="shared" si="653"/>
        <v>2.5147228662472676E-5</v>
      </c>
      <c r="AW370" s="5">
        <f t="shared" si="654"/>
        <v>1.0565164252027724E-7</v>
      </c>
      <c r="AX370" s="5">
        <f t="shared" si="655"/>
        <v>1.2240781007253999E-4</v>
      </c>
      <c r="AY370" s="5">
        <f t="shared" si="656"/>
        <v>1.1307737857116881E-4</v>
      </c>
      <c r="AZ370" s="5">
        <f t="shared" si="657"/>
        <v>5.2229075648645433E-5</v>
      </c>
      <c r="BA370" s="5">
        <f t="shared" si="658"/>
        <v>1.6082652885313415E-5</v>
      </c>
      <c r="BB370" s="5">
        <f t="shared" si="659"/>
        <v>3.7141915774483165E-6</v>
      </c>
      <c r="BC370" s="5">
        <f t="shared" si="660"/>
        <v>6.8621609493720948E-7</v>
      </c>
      <c r="BD370" s="5">
        <f t="shared" si="661"/>
        <v>1.3865408775354647E-4</v>
      </c>
      <c r="BE370" s="5">
        <f t="shared" si="662"/>
        <v>1.2545231787149379E-4</v>
      </c>
      <c r="BF370" s="5">
        <f t="shared" si="663"/>
        <v>5.6753768728783019E-5</v>
      </c>
      <c r="BG370" s="5">
        <f t="shared" si="664"/>
        <v>1.7116677313843859E-5</v>
      </c>
      <c r="BH370" s="5">
        <f t="shared" si="665"/>
        <v>3.8717337477581913E-6</v>
      </c>
      <c r="BI370" s="5">
        <f t="shared" si="666"/>
        <v>7.0061832392695123E-7</v>
      </c>
      <c r="BJ370" s="8">
        <f t="shared" si="667"/>
        <v>0.33193954269249898</v>
      </c>
      <c r="BK370" s="8">
        <f t="shared" si="668"/>
        <v>0.32582975584870877</v>
      </c>
      <c r="BL370" s="8">
        <f t="shared" si="669"/>
        <v>0.32114138794482872</v>
      </c>
      <c r="BM370" s="8">
        <f t="shared" si="670"/>
        <v>0.27694302704187368</v>
      </c>
      <c r="BN370" s="8">
        <f t="shared" si="671"/>
        <v>0.72296108522583991</v>
      </c>
    </row>
    <row r="371" spans="1:66" x14ac:dyDescent="0.25">
      <c r="A371" t="s">
        <v>342</v>
      </c>
      <c r="B371" t="s">
        <v>348</v>
      </c>
      <c r="C371" t="s">
        <v>406</v>
      </c>
      <c r="D371" s="16"/>
      <c r="E371">
        <f>VLOOKUP(A371,home!$A$2:$E$405,3,FALSE)</f>
        <v>1.1741999999999999</v>
      </c>
      <c r="F371">
        <f>VLOOKUP(B371,home!$B$2:$E$405,3,FALSE)</f>
        <v>1.3626</v>
      </c>
      <c r="G371">
        <f>VLOOKUP(C371,away!$B$2:$E$405,4,FALSE)</f>
        <v>0.93679999999999997</v>
      </c>
      <c r="H371">
        <f>VLOOKUP(A371,away!$A$2:$E$405,3,FALSE)</f>
        <v>0.85970000000000002</v>
      </c>
      <c r="I371">
        <f>VLOOKUP(C371,away!$B$2:$E$405,3,FALSE)</f>
        <v>0.98870000000000002</v>
      </c>
      <c r="J371">
        <f>VLOOKUP(B371,home!$B$2:$E$405,4,FALSE)</f>
        <v>0.98870000000000002</v>
      </c>
      <c r="K371" s="3">
        <f t="shared" si="616"/>
        <v>1.4988471370559999</v>
      </c>
      <c r="L371" s="3">
        <f t="shared" si="617"/>
        <v>0.84038055509300014</v>
      </c>
      <c r="M371" s="5">
        <f t="shared" si="618"/>
        <v>9.6402061556927154E-2</v>
      </c>
      <c r="N371" s="5">
        <f t="shared" si="619"/>
        <v>0.14449195397089654</v>
      </c>
      <c r="O371" s="5">
        <f t="shared" si="620"/>
        <v>8.1014418003320002E-2</v>
      </c>
      <c r="P371" s="5">
        <f t="shared" si="621"/>
        <v>0.12142822848453426</v>
      </c>
      <c r="Q371" s="5">
        <f t="shared" si="622"/>
        <v>0.10828567576845283</v>
      </c>
      <c r="R371" s="5">
        <f t="shared" si="623"/>
        <v>3.404147078608321E-2</v>
      </c>
      <c r="S371" s="5">
        <f t="shared" si="624"/>
        <v>3.8237809531140532E-2</v>
      </c>
      <c r="T371" s="5">
        <f t="shared" si="625"/>
        <v>9.1001176310913021E-2</v>
      </c>
      <c r="U371" s="5">
        <f t="shared" si="626"/>
        <v>5.102296102889628E-2</v>
      </c>
      <c r="V371" s="5">
        <f t="shared" si="627"/>
        <v>5.3516023268785134E-3</v>
      </c>
      <c r="W371" s="5">
        <f t="shared" si="628"/>
        <v>5.4101225036573254E-2</v>
      </c>
      <c r="X371" s="5">
        <f t="shared" si="629"/>
        <v>4.5465617527446746E-2</v>
      </c>
      <c r="Y371" s="5">
        <f t="shared" si="630"/>
        <v>1.9104210447680868E-2</v>
      </c>
      <c r="Z371" s="5">
        <f t="shared" si="631"/>
        <v>9.5359300384635845E-3</v>
      </c>
      <c r="AA371" s="5">
        <f t="shared" si="632"/>
        <v>1.4292901437317457E-2</v>
      </c>
      <c r="AB371" s="5">
        <f t="shared" si="633"/>
        <v>1.0711437199773429E-2</v>
      </c>
      <c r="AC371" s="5">
        <f t="shared" si="634"/>
        <v>4.2130555846751113E-4</v>
      </c>
      <c r="AD371" s="5">
        <f t="shared" si="635"/>
        <v>2.0272366564322554E-2</v>
      </c>
      <c r="AE371" s="5">
        <f t="shared" si="636"/>
        <v>1.7036502666374163E-2</v>
      </c>
      <c r="AF371" s="5">
        <f t="shared" si="637"/>
        <v>7.1585727838054478E-3</v>
      </c>
      <c r="AG371" s="5">
        <f t="shared" si="638"/>
        <v>2.0053084565760221E-3</v>
      </c>
      <c r="AH371" s="5">
        <f t="shared" si="639"/>
        <v>2.0034525447630101E-3</v>
      </c>
      <c r="AI371" s="5">
        <f t="shared" si="640"/>
        <v>3.0028691109455956E-3</v>
      </c>
      <c r="AJ371" s="5">
        <f t="shared" si="641"/>
        <v>2.2504208849473514E-3</v>
      </c>
      <c r="AK371" s="5">
        <f t="shared" si="642"/>
        <v>1.124345633524789E-3</v>
      </c>
      <c r="AL371" s="5">
        <f t="shared" si="643"/>
        <v>2.1227092777549066E-5</v>
      </c>
      <c r="AM371" s="5">
        <f t="shared" si="644"/>
        <v>6.077035717256922E-3</v>
      </c>
      <c r="AN371" s="5">
        <f t="shared" si="645"/>
        <v>5.10702264938836E-3</v>
      </c>
      <c r="AO371" s="5">
        <f t="shared" si="646"/>
        <v>2.1459212644827572E-3</v>
      </c>
      <c r="AP371" s="5">
        <f t="shared" si="647"/>
        <v>6.011301678106308E-4</v>
      </c>
      <c r="AQ371" s="5">
        <f t="shared" si="648"/>
        <v>1.2629452602696154E-4</v>
      </c>
      <c r="AR371" s="5">
        <f t="shared" si="649"/>
        <v>3.3673251233408457E-4</v>
      </c>
      <c r="AS371" s="5">
        <f t="shared" si="650"/>
        <v>5.0471056206561683E-4</v>
      </c>
      <c r="AT371" s="5">
        <f t="shared" si="651"/>
        <v>3.7824199049698724E-4</v>
      </c>
      <c r="AU371" s="5">
        <f t="shared" si="652"/>
        <v>1.8897564152359068E-4</v>
      </c>
      <c r="AV371" s="5">
        <f t="shared" si="653"/>
        <v>7.0811399817738714E-5</v>
      </c>
      <c r="AW371" s="5">
        <f t="shared" si="654"/>
        <v>7.4271356344748048E-7</v>
      </c>
      <c r="AX371" s="5">
        <f t="shared" si="655"/>
        <v>1.5180912644329326E-3</v>
      </c>
      <c r="AY371" s="5">
        <f t="shared" si="656"/>
        <v>1.2757743794859823E-3</v>
      </c>
      <c r="AZ371" s="5">
        <f t="shared" si="657"/>
        <v>5.3606799060292888E-4</v>
      </c>
      <c r="BA371" s="5">
        <f t="shared" si="658"/>
        <v>1.5016703850349283E-4</v>
      </c>
      <c r="BB371" s="5">
        <f t="shared" si="659"/>
        <v>3.1549364793559305E-5</v>
      </c>
      <c r="BC371" s="5">
        <f t="shared" si="660"/>
        <v>5.3026945396085871E-6</v>
      </c>
      <c r="BD371" s="5">
        <f t="shared" si="661"/>
        <v>4.7163909272196391E-5</v>
      </c>
      <c r="BE371" s="5">
        <f t="shared" si="662"/>
        <v>7.0691490385000488E-5</v>
      </c>
      <c r="BF371" s="5">
        <f t="shared" si="663"/>
        <v>5.2977868988889877E-5</v>
      </c>
      <c r="BG371" s="5">
        <f t="shared" si="664"/>
        <v>2.6468575753775142E-5</v>
      </c>
      <c r="BH371" s="5">
        <f t="shared" si="665"/>
        <v>9.9180872476239329E-6</v>
      </c>
      <c r="BI371" s="5">
        <f t="shared" si="666"/>
        <v>2.9731393352345481E-6</v>
      </c>
      <c r="BJ371" s="8">
        <f t="shared" si="667"/>
        <v>0.52649696659036549</v>
      </c>
      <c r="BK371" s="8">
        <f t="shared" si="668"/>
        <v>0.26313800893021161</v>
      </c>
      <c r="BL371" s="8">
        <f t="shared" si="669"/>
        <v>0.20115394180679186</v>
      </c>
      <c r="BM371" s="8">
        <f t="shared" si="670"/>
        <v>0.41338600712969609</v>
      </c>
      <c r="BN371" s="8">
        <f t="shared" si="671"/>
        <v>0.58566380857021394</v>
      </c>
    </row>
    <row r="372" spans="1:66" x14ac:dyDescent="0.25">
      <c r="A372" t="s">
        <v>40</v>
      </c>
      <c r="B372" t="s">
        <v>237</v>
      </c>
      <c r="C372" t="s">
        <v>520</v>
      </c>
      <c r="D372" s="16"/>
      <c r="E372">
        <f>VLOOKUP(A372,home!$A$2:$E$405,3,FALSE)</f>
        <v>1.5047999999999999</v>
      </c>
      <c r="F372">
        <f>VLOOKUP(B372,home!$B$2:$E$405,3,FALSE)</f>
        <v>0.66449999999999998</v>
      </c>
      <c r="G372" t="e">
        <f>VLOOKUP(C372,away!$B$2:$E$405,4,FALSE)</f>
        <v>#N/A</v>
      </c>
      <c r="H372">
        <f>VLOOKUP(A372,away!$A$2:$E$405,3,FALSE)</f>
        <v>1.2</v>
      </c>
      <c r="I372" t="e">
        <f>VLOOKUP(C372,away!$B$2:$E$405,3,FALSE)</f>
        <v>#N/A</v>
      </c>
      <c r="J372">
        <f>VLOOKUP(B372,home!$B$2:$E$405,4,FALSE)</f>
        <v>1.0417000000000001</v>
      </c>
      <c r="K372" s="3" t="e">
        <f t="shared" si="616"/>
        <v>#N/A</v>
      </c>
      <c r="L372" s="3" t="e">
        <f t="shared" si="617"/>
        <v>#N/A</v>
      </c>
      <c r="M372" s="5" t="e">
        <f t="shared" si="618"/>
        <v>#N/A</v>
      </c>
      <c r="N372" s="5" t="e">
        <f t="shared" si="619"/>
        <v>#N/A</v>
      </c>
      <c r="O372" s="5" t="e">
        <f t="shared" si="620"/>
        <v>#N/A</v>
      </c>
      <c r="P372" s="5" t="e">
        <f t="shared" si="621"/>
        <v>#N/A</v>
      </c>
      <c r="Q372" s="5" t="e">
        <f t="shared" si="622"/>
        <v>#N/A</v>
      </c>
      <c r="R372" s="5" t="e">
        <f t="shared" si="623"/>
        <v>#N/A</v>
      </c>
      <c r="S372" s="5" t="e">
        <f t="shared" si="624"/>
        <v>#N/A</v>
      </c>
      <c r="T372" s="5" t="e">
        <f t="shared" si="625"/>
        <v>#N/A</v>
      </c>
      <c r="U372" s="5" t="e">
        <f t="shared" si="626"/>
        <v>#N/A</v>
      </c>
      <c r="V372" s="5" t="e">
        <f t="shared" si="627"/>
        <v>#N/A</v>
      </c>
      <c r="W372" s="5" t="e">
        <f t="shared" si="628"/>
        <v>#N/A</v>
      </c>
      <c r="X372" s="5" t="e">
        <f t="shared" si="629"/>
        <v>#N/A</v>
      </c>
      <c r="Y372" s="5" t="e">
        <f t="shared" si="630"/>
        <v>#N/A</v>
      </c>
      <c r="Z372" s="5" t="e">
        <f t="shared" si="631"/>
        <v>#N/A</v>
      </c>
      <c r="AA372" s="5" t="e">
        <f t="shared" si="632"/>
        <v>#N/A</v>
      </c>
      <c r="AB372" s="5" t="e">
        <f t="shared" si="633"/>
        <v>#N/A</v>
      </c>
      <c r="AC372" s="5" t="e">
        <f t="shared" si="634"/>
        <v>#N/A</v>
      </c>
      <c r="AD372" s="5" t="e">
        <f t="shared" si="635"/>
        <v>#N/A</v>
      </c>
      <c r="AE372" s="5" t="e">
        <f t="shared" si="636"/>
        <v>#N/A</v>
      </c>
      <c r="AF372" s="5" t="e">
        <f t="shared" si="637"/>
        <v>#N/A</v>
      </c>
      <c r="AG372" s="5" t="e">
        <f t="shared" si="638"/>
        <v>#N/A</v>
      </c>
      <c r="AH372" s="5" t="e">
        <f t="shared" si="639"/>
        <v>#N/A</v>
      </c>
      <c r="AI372" s="5" t="e">
        <f t="shared" si="640"/>
        <v>#N/A</v>
      </c>
      <c r="AJ372" s="5" t="e">
        <f t="shared" si="641"/>
        <v>#N/A</v>
      </c>
      <c r="AK372" s="5" t="e">
        <f t="shared" si="642"/>
        <v>#N/A</v>
      </c>
      <c r="AL372" s="5" t="e">
        <f t="shared" si="643"/>
        <v>#N/A</v>
      </c>
      <c r="AM372" s="5" t="e">
        <f t="shared" si="644"/>
        <v>#N/A</v>
      </c>
      <c r="AN372" s="5" t="e">
        <f t="shared" si="645"/>
        <v>#N/A</v>
      </c>
      <c r="AO372" s="5" t="e">
        <f t="shared" si="646"/>
        <v>#N/A</v>
      </c>
      <c r="AP372" s="5" t="e">
        <f t="shared" si="647"/>
        <v>#N/A</v>
      </c>
      <c r="AQ372" s="5" t="e">
        <f t="shared" si="648"/>
        <v>#N/A</v>
      </c>
      <c r="AR372" s="5" t="e">
        <f t="shared" si="649"/>
        <v>#N/A</v>
      </c>
      <c r="AS372" s="5" t="e">
        <f t="shared" si="650"/>
        <v>#N/A</v>
      </c>
      <c r="AT372" s="5" t="e">
        <f t="shared" si="651"/>
        <v>#N/A</v>
      </c>
      <c r="AU372" s="5" t="e">
        <f t="shared" si="652"/>
        <v>#N/A</v>
      </c>
      <c r="AV372" s="5" t="e">
        <f t="shared" si="653"/>
        <v>#N/A</v>
      </c>
      <c r="AW372" s="5" t="e">
        <f t="shared" si="654"/>
        <v>#N/A</v>
      </c>
      <c r="AX372" s="5" t="e">
        <f t="shared" si="655"/>
        <v>#N/A</v>
      </c>
      <c r="AY372" s="5" t="e">
        <f t="shared" si="656"/>
        <v>#N/A</v>
      </c>
      <c r="AZ372" s="5" t="e">
        <f t="shared" si="657"/>
        <v>#N/A</v>
      </c>
      <c r="BA372" s="5" t="e">
        <f t="shared" si="658"/>
        <v>#N/A</v>
      </c>
      <c r="BB372" s="5" t="e">
        <f t="shared" si="659"/>
        <v>#N/A</v>
      </c>
      <c r="BC372" s="5" t="e">
        <f t="shared" si="660"/>
        <v>#N/A</v>
      </c>
      <c r="BD372" s="5" t="e">
        <f t="shared" si="661"/>
        <v>#N/A</v>
      </c>
      <c r="BE372" s="5" t="e">
        <f t="shared" si="662"/>
        <v>#N/A</v>
      </c>
      <c r="BF372" s="5" t="e">
        <f t="shared" si="663"/>
        <v>#N/A</v>
      </c>
      <c r="BG372" s="5" t="e">
        <f t="shared" si="664"/>
        <v>#N/A</v>
      </c>
      <c r="BH372" s="5" t="e">
        <f t="shared" si="665"/>
        <v>#N/A</v>
      </c>
      <c r="BI372" s="5" t="e">
        <f t="shared" si="666"/>
        <v>#N/A</v>
      </c>
      <c r="BJ372" s="8" t="e">
        <f t="shared" si="667"/>
        <v>#N/A</v>
      </c>
      <c r="BK372" s="8" t="e">
        <f t="shared" si="668"/>
        <v>#N/A</v>
      </c>
      <c r="BL372" s="8" t="e">
        <f t="shared" si="669"/>
        <v>#N/A</v>
      </c>
      <c r="BM372" s="8" t="e">
        <f t="shared" si="670"/>
        <v>#N/A</v>
      </c>
      <c r="BN372" s="8" t="e">
        <f t="shared" si="671"/>
        <v>#N/A</v>
      </c>
    </row>
    <row r="373" spans="1:66" x14ac:dyDescent="0.25">
      <c r="A373" t="s">
        <v>10</v>
      </c>
      <c r="B373" t="s">
        <v>493</v>
      </c>
      <c r="C373" t="s">
        <v>242</v>
      </c>
      <c r="D373" s="16"/>
      <c r="E373">
        <f>VLOOKUP(A373,home!$A$2:$E$405,3,FALSE)</f>
        <v>1.5425</v>
      </c>
      <c r="F373" t="e">
        <f>VLOOKUP(B373,home!$B$2:$E$405,3,FALSE)</f>
        <v>#N/A</v>
      </c>
      <c r="G373">
        <f>VLOOKUP(C373,away!$B$2:$E$405,4,FALSE)</f>
        <v>0.95340000000000003</v>
      </c>
      <c r="H373">
        <f>VLOOKUP(A373,away!$A$2:$E$405,3,FALSE)</f>
        <v>1.4443999999999999</v>
      </c>
      <c r="I373">
        <f>VLOOKUP(C373,away!$B$2:$E$405,3,FALSE)</f>
        <v>0.6109</v>
      </c>
      <c r="J373" t="e">
        <f>VLOOKUP(B373,home!$B$2:$E$405,4,FALSE)</f>
        <v>#N/A</v>
      </c>
      <c r="K373" s="3" t="e">
        <f t="shared" si="616"/>
        <v>#N/A</v>
      </c>
      <c r="L373" s="3" t="e">
        <f t="shared" si="617"/>
        <v>#N/A</v>
      </c>
      <c r="M373" s="5" t="e">
        <f t="shared" si="618"/>
        <v>#N/A</v>
      </c>
      <c r="N373" s="5" t="e">
        <f t="shared" si="619"/>
        <v>#N/A</v>
      </c>
      <c r="O373" s="5" t="e">
        <f t="shared" si="620"/>
        <v>#N/A</v>
      </c>
      <c r="P373" s="5" t="e">
        <f t="shared" si="621"/>
        <v>#N/A</v>
      </c>
      <c r="Q373" s="5" t="e">
        <f t="shared" si="622"/>
        <v>#N/A</v>
      </c>
      <c r="R373" s="5" t="e">
        <f t="shared" si="623"/>
        <v>#N/A</v>
      </c>
      <c r="S373" s="5" t="e">
        <f t="shared" si="624"/>
        <v>#N/A</v>
      </c>
      <c r="T373" s="5" t="e">
        <f t="shared" si="625"/>
        <v>#N/A</v>
      </c>
      <c r="U373" s="5" t="e">
        <f t="shared" si="626"/>
        <v>#N/A</v>
      </c>
      <c r="V373" s="5" t="e">
        <f t="shared" si="627"/>
        <v>#N/A</v>
      </c>
      <c r="W373" s="5" t="e">
        <f t="shared" si="628"/>
        <v>#N/A</v>
      </c>
      <c r="X373" s="5" t="e">
        <f t="shared" si="629"/>
        <v>#N/A</v>
      </c>
      <c r="Y373" s="5" t="e">
        <f t="shared" si="630"/>
        <v>#N/A</v>
      </c>
      <c r="Z373" s="5" t="e">
        <f t="shared" si="631"/>
        <v>#N/A</v>
      </c>
      <c r="AA373" s="5" t="e">
        <f t="shared" si="632"/>
        <v>#N/A</v>
      </c>
      <c r="AB373" s="5" t="e">
        <f t="shared" si="633"/>
        <v>#N/A</v>
      </c>
      <c r="AC373" s="5" t="e">
        <f t="shared" si="634"/>
        <v>#N/A</v>
      </c>
      <c r="AD373" s="5" t="e">
        <f t="shared" si="635"/>
        <v>#N/A</v>
      </c>
      <c r="AE373" s="5" t="e">
        <f t="shared" si="636"/>
        <v>#N/A</v>
      </c>
      <c r="AF373" s="5" t="e">
        <f t="shared" si="637"/>
        <v>#N/A</v>
      </c>
      <c r="AG373" s="5" t="e">
        <f t="shared" si="638"/>
        <v>#N/A</v>
      </c>
      <c r="AH373" s="5" t="e">
        <f t="shared" si="639"/>
        <v>#N/A</v>
      </c>
      <c r="AI373" s="5" t="e">
        <f t="shared" si="640"/>
        <v>#N/A</v>
      </c>
      <c r="AJ373" s="5" t="e">
        <f t="shared" si="641"/>
        <v>#N/A</v>
      </c>
      <c r="AK373" s="5" t="e">
        <f t="shared" si="642"/>
        <v>#N/A</v>
      </c>
      <c r="AL373" s="5" t="e">
        <f t="shared" si="643"/>
        <v>#N/A</v>
      </c>
      <c r="AM373" s="5" t="e">
        <f t="shared" si="644"/>
        <v>#N/A</v>
      </c>
      <c r="AN373" s="5" t="e">
        <f t="shared" si="645"/>
        <v>#N/A</v>
      </c>
      <c r="AO373" s="5" t="e">
        <f t="shared" si="646"/>
        <v>#N/A</v>
      </c>
      <c r="AP373" s="5" t="e">
        <f t="shared" si="647"/>
        <v>#N/A</v>
      </c>
      <c r="AQ373" s="5" t="e">
        <f t="shared" si="648"/>
        <v>#N/A</v>
      </c>
      <c r="AR373" s="5" t="e">
        <f t="shared" si="649"/>
        <v>#N/A</v>
      </c>
      <c r="AS373" s="5" t="e">
        <f t="shared" si="650"/>
        <v>#N/A</v>
      </c>
      <c r="AT373" s="5" t="e">
        <f t="shared" si="651"/>
        <v>#N/A</v>
      </c>
      <c r="AU373" s="5" t="e">
        <f t="shared" si="652"/>
        <v>#N/A</v>
      </c>
      <c r="AV373" s="5" t="e">
        <f t="shared" si="653"/>
        <v>#N/A</v>
      </c>
      <c r="AW373" s="5" t="e">
        <f t="shared" si="654"/>
        <v>#N/A</v>
      </c>
      <c r="AX373" s="5" t="e">
        <f t="shared" si="655"/>
        <v>#N/A</v>
      </c>
      <c r="AY373" s="5" t="e">
        <f t="shared" si="656"/>
        <v>#N/A</v>
      </c>
      <c r="AZ373" s="5" t="e">
        <f t="shared" si="657"/>
        <v>#N/A</v>
      </c>
      <c r="BA373" s="5" t="e">
        <f t="shared" si="658"/>
        <v>#N/A</v>
      </c>
      <c r="BB373" s="5" t="e">
        <f t="shared" si="659"/>
        <v>#N/A</v>
      </c>
      <c r="BC373" s="5" t="e">
        <f t="shared" si="660"/>
        <v>#N/A</v>
      </c>
      <c r="BD373" s="5" t="e">
        <f t="shared" si="661"/>
        <v>#N/A</v>
      </c>
      <c r="BE373" s="5" t="e">
        <f t="shared" si="662"/>
        <v>#N/A</v>
      </c>
      <c r="BF373" s="5" t="e">
        <f t="shared" si="663"/>
        <v>#N/A</v>
      </c>
      <c r="BG373" s="5" t="e">
        <f t="shared" si="664"/>
        <v>#N/A</v>
      </c>
      <c r="BH373" s="5" t="e">
        <f t="shared" si="665"/>
        <v>#N/A</v>
      </c>
      <c r="BI373" s="5" t="e">
        <f t="shared" si="666"/>
        <v>#N/A</v>
      </c>
      <c r="BJ373" s="8" t="e">
        <f t="shared" si="667"/>
        <v>#N/A</v>
      </c>
      <c r="BK373" s="8" t="e">
        <f t="shared" si="668"/>
        <v>#N/A</v>
      </c>
      <c r="BL373" s="8" t="e">
        <f t="shared" si="669"/>
        <v>#N/A</v>
      </c>
      <c r="BM373" s="8" t="e">
        <f t="shared" si="670"/>
        <v>#N/A</v>
      </c>
      <c r="BN373" s="8" t="e">
        <f t="shared" si="671"/>
        <v>#N/A</v>
      </c>
    </row>
    <row r="374" spans="1:66" x14ac:dyDescent="0.25">
      <c r="A374" t="s">
        <v>10</v>
      </c>
      <c r="B374" t="s">
        <v>247</v>
      </c>
      <c r="C374" t="s">
        <v>11</v>
      </c>
      <c r="D374" s="16"/>
      <c r="E374">
        <f>VLOOKUP(A374,home!$A$2:$E$405,3,FALSE)</f>
        <v>1.5425</v>
      </c>
      <c r="F374">
        <f>VLOOKUP(B374,home!$B$2:$E$405,3,FALSE)</f>
        <v>0.91520000000000001</v>
      </c>
      <c r="G374">
        <f>VLOOKUP(C374,away!$B$2:$E$405,4,FALSE)</f>
        <v>0.95340000000000003</v>
      </c>
      <c r="H374">
        <f>VLOOKUP(A374,away!$A$2:$E$405,3,FALSE)</f>
        <v>1.4443999999999999</v>
      </c>
      <c r="I374">
        <f>VLOOKUP(C374,away!$B$2:$E$405,3,FALSE)</f>
        <v>0.8145</v>
      </c>
      <c r="J374">
        <f>VLOOKUP(B374,home!$B$2:$E$405,4,FALSE)</f>
        <v>0.93669999999999998</v>
      </c>
      <c r="K374" s="3">
        <f t="shared" si="616"/>
        <v>1.3459109664000002</v>
      </c>
      <c r="L374" s="3">
        <f t="shared" si="617"/>
        <v>1.1019936414599998</v>
      </c>
      <c r="M374" s="5">
        <f t="shared" si="618"/>
        <v>8.647459497789628E-2</v>
      </c>
      <c r="N374" s="5">
        <f t="shared" si="619"/>
        <v>0.11638710569574898</v>
      </c>
      <c r="O374" s="5">
        <f t="shared" si="620"/>
        <v>9.5294453813470542E-2</v>
      </c>
      <c r="P374" s="5">
        <f t="shared" si="621"/>
        <v>0.1282578504246483</v>
      </c>
      <c r="Q374" s="5">
        <f t="shared" si="622"/>
        <v>7.8323340951732254E-2</v>
      </c>
      <c r="R374" s="5">
        <f t="shared" si="623"/>
        <v>5.250694108442408E-2</v>
      </c>
      <c r="S374" s="5">
        <f t="shared" si="624"/>
        <v>4.7557540453806856E-2</v>
      </c>
      <c r="T374" s="5">
        <f t="shared" si="625"/>
        <v>8.6311823706712559E-2</v>
      </c>
      <c r="U374" s="5">
        <f t="shared" si="626"/>
        <v>7.0669667817645082E-2</v>
      </c>
      <c r="V374" s="5">
        <f t="shared" si="627"/>
        <v>7.8374051318484458E-3</v>
      </c>
      <c r="W374" s="5">
        <f t="shared" si="628"/>
        <v>3.5138747837340882E-2</v>
      </c>
      <c r="X374" s="5">
        <f t="shared" si="629"/>
        <v>3.8722676685615978E-2</v>
      </c>
      <c r="Y374" s="5">
        <f t="shared" si="630"/>
        <v>2.1336071743930093E-2</v>
      </c>
      <c r="Z374" s="5">
        <f t="shared" si="631"/>
        <v>1.9287438402516725E-2</v>
      </c>
      <c r="AA374" s="5">
        <f t="shared" si="632"/>
        <v>2.5959174859711758E-2</v>
      </c>
      <c r="AB374" s="5">
        <f t="shared" si="633"/>
        <v>1.7469369061190627E-2</v>
      </c>
      <c r="AC374" s="5">
        <f t="shared" si="634"/>
        <v>7.2652026830461738E-4</v>
      </c>
      <c r="AD374" s="5">
        <f t="shared" si="635"/>
        <v>1.1823406514960349E-2</v>
      </c>
      <c r="AE374" s="5">
        <f t="shared" si="636"/>
        <v>1.3029318799883042E-2</v>
      </c>
      <c r="AF374" s="5">
        <f t="shared" si="637"/>
        <v>7.179113235013173E-3</v>
      </c>
      <c r="AG374" s="5">
        <f t="shared" si="638"/>
        <v>2.6371123787686159E-3</v>
      </c>
      <c r="AH374" s="5">
        <f t="shared" si="639"/>
        <v>5.313658619906212E-3</v>
      </c>
      <c r="AI374" s="5">
        <f t="shared" si="640"/>
        <v>7.1517114082376605E-3</v>
      </c>
      <c r="AJ374" s="5">
        <f t="shared" si="641"/>
        <v>4.8127834064375288E-3</v>
      </c>
      <c r="AK374" s="5">
        <f t="shared" si="642"/>
        <v>2.1591926552107397E-3</v>
      </c>
      <c r="AL374" s="5">
        <f t="shared" si="643"/>
        <v>4.3102568067075511E-5</v>
      </c>
      <c r="AM374" s="5">
        <f t="shared" si="644"/>
        <v>3.1826504977380691E-3</v>
      </c>
      <c r="AN374" s="5">
        <f t="shared" si="645"/>
        <v>3.5072606114968556E-3</v>
      </c>
      <c r="AO374" s="5">
        <f t="shared" si="646"/>
        <v>1.9324894464063226E-3</v>
      </c>
      <c r="AP374" s="5">
        <f t="shared" si="647"/>
        <v>7.0986369404277445E-4</v>
      </c>
      <c r="AQ374" s="5">
        <f t="shared" si="648"/>
        <v>1.9556631928461103E-4</v>
      </c>
      <c r="AR374" s="5">
        <f t="shared" si="649"/>
        <v>1.1711236024051531E-3</v>
      </c>
      <c r="AS374" s="5">
        <f t="shared" si="650"/>
        <v>1.5762280994869691E-3</v>
      </c>
      <c r="AT374" s="5">
        <f t="shared" si="651"/>
        <v>1.0607313423236714E-3</v>
      </c>
      <c r="AU374" s="5">
        <f t="shared" si="652"/>
        <v>4.758833153458739E-4</v>
      </c>
      <c r="AV374" s="5">
        <f t="shared" si="653"/>
        <v>1.6012414321270031E-4</v>
      </c>
      <c r="AW374" s="5">
        <f t="shared" si="654"/>
        <v>1.7758082364081903E-6</v>
      </c>
      <c r="AX374" s="5">
        <f t="shared" si="655"/>
        <v>7.1392736785401336E-4</v>
      </c>
      <c r="AY374" s="5">
        <f t="shared" si="656"/>
        <v>7.8674341983939709E-4</v>
      </c>
      <c r="AZ374" s="5">
        <f t="shared" si="657"/>
        <v>4.334931230617553E-4</v>
      </c>
      <c r="BA374" s="5">
        <f t="shared" si="658"/>
        <v>1.5923555507689721E-4</v>
      </c>
      <c r="BB374" s="5">
        <f t="shared" si="659"/>
        <v>4.3869142297273577E-5</v>
      </c>
      <c r="BC374" s="5">
        <f t="shared" si="660"/>
        <v>9.6687031735798862E-6</v>
      </c>
      <c r="BD374" s="5">
        <f t="shared" si="661"/>
        <v>2.1509512720236767E-4</v>
      </c>
      <c r="BE374" s="5">
        <f t="shared" si="662"/>
        <v>2.8949889052086962E-4</v>
      </c>
      <c r="BF374" s="5">
        <f t="shared" si="663"/>
        <v>1.9481986575633578E-4</v>
      </c>
      <c r="BG374" s="5">
        <f t="shared" si="664"/>
        <v>8.740339793134272E-5</v>
      </c>
      <c r="BH374" s="5">
        <f t="shared" si="665"/>
        <v>2.9409297944104321E-5</v>
      </c>
      <c r="BI374" s="5">
        <f t="shared" si="666"/>
        <v>7.9164593234189978E-6</v>
      </c>
      <c r="BJ374" s="8">
        <f t="shared" si="667"/>
        <v>0.42256348542997763</v>
      </c>
      <c r="BK374" s="8">
        <f t="shared" si="668"/>
        <v>0.27168375724441096</v>
      </c>
      <c r="BL374" s="8">
        <f t="shared" si="669"/>
        <v>0.28660518626768705</v>
      </c>
      <c r="BM374" s="8">
        <f t="shared" si="670"/>
        <v>0.44211061278506897</v>
      </c>
      <c r="BN374" s="8">
        <f t="shared" si="671"/>
        <v>0.55724428694792039</v>
      </c>
    </row>
    <row r="375" spans="1:66" x14ac:dyDescent="0.25">
      <c r="A375" t="s">
        <v>10</v>
      </c>
      <c r="B375" t="s">
        <v>246</v>
      </c>
      <c r="C375" t="s">
        <v>44</v>
      </c>
      <c r="D375" s="16"/>
      <c r="E375">
        <f>VLOOKUP(A375,home!$A$2:$E$405,3,FALSE)</f>
        <v>1.5425</v>
      </c>
      <c r="F375">
        <f>VLOOKUP(B375,home!$B$2:$E$405,3,FALSE)</f>
        <v>0.76270000000000004</v>
      </c>
      <c r="G375">
        <f>VLOOKUP(C375,away!$B$2:$E$405,4,FALSE)</f>
        <v>0.83899999999999997</v>
      </c>
      <c r="H375">
        <f>VLOOKUP(A375,away!$A$2:$E$405,3,FALSE)</f>
        <v>1.4443999999999999</v>
      </c>
      <c r="I375">
        <f>VLOOKUP(C375,away!$B$2:$E$405,3,FALSE)</f>
        <v>0.8145</v>
      </c>
      <c r="J375">
        <f>VLOOKUP(B375,home!$B$2:$E$405,4,FALSE)</f>
        <v>0.8145</v>
      </c>
      <c r="K375" s="3">
        <f t="shared" si="616"/>
        <v>0.98705392525000002</v>
      </c>
      <c r="L375" s="3">
        <f t="shared" si="617"/>
        <v>0.95822976509999991</v>
      </c>
      <c r="M375" s="5">
        <f t="shared" si="618"/>
        <v>0.14294666499593575</v>
      </c>
      <c r="N375" s="5">
        <f t="shared" si="619"/>
        <v>0.14109606678563516</v>
      </c>
      <c r="O375" s="5">
        <f t="shared" si="620"/>
        <v>0.1369757492208839</v>
      </c>
      <c r="P375" s="5">
        <f t="shared" si="621"/>
        <v>0.13520245093253308</v>
      </c>
      <c r="Q375" s="5">
        <f t="shared" si="622"/>
        <v>6.9634713279048674E-2</v>
      </c>
      <c r="R375" s="5">
        <f t="shared" si="623"/>
        <v>6.562712000016202E-2</v>
      </c>
      <c r="S375" s="5">
        <f t="shared" si="624"/>
        <v>3.1969445979526237E-2</v>
      </c>
      <c r="T375" s="5">
        <f t="shared" si="625"/>
        <v>6.6726054948188646E-2</v>
      </c>
      <c r="U375" s="5">
        <f t="shared" si="626"/>
        <v>6.4777506399012696E-2</v>
      </c>
      <c r="V375" s="5">
        <f t="shared" si="627"/>
        <v>3.3597204100253891E-3</v>
      </c>
      <c r="W375" s="5">
        <f t="shared" si="628"/>
        <v>2.2911072358581096E-2</v>
      </c>
      <c r="X375" s="5">
        <f t="shared" si="629"/>
        <v>2.1954071484352265E-2</v>
      </c>
      <c r="Y375" s="5">
        <f t="shared" si="630"/>
        <v>1.0518522380719736E-2</v>
      </c>
      <c r="Z375" s="5">
        <f t="shared" si="631"/>
        <v>2.0961953260648258E-2</v>
      </c>
      <c r="AA375" s="5">
        <f t="shared" si="632"/>
        <v>2.0690578246829898E-2</v>
      </c>
      <c r="AB375" s="5">
        <f t="shared" si="633"/>
        <v>1.0211358237112859E-2</v>
      </c>
      <c r="AC375" s="5">
        <f t="shared" si="634"/>
        <v>1.9860660700636245E-4</v>
      </c>
      <c r="AD375" s="5">
        <f t="shared" si="635"/>
        <v>5.6536159758060608E-3</v>
      </c>
      <c r="AE375" s="5">
        <f t="shared" si="636"/>
        <v>5.4174631084622487E-3</v>
      </c>
      <c r="AF375" s="5">
        <f t="shared" si="637"/>
        <v>2.5955872009298469E-3</v>
      </c>
      <c r="AG375" s="5">
        <f t="shared" si="638"/>
        <v>8.2905630461452479E-4</v>
      </c>
      <c r="AH375" s="5">
        <f t="shared" si="639"/>
        <v>5.0215918872470377E-3</v>
      </c>
      <c r="AI375" s="5">
        <f t="shared" si="640"/>
        <v>4.9565819833107434E-3</v>
      </c>
      <c r="AJ375" s="5">
        <f t="shared" si="641"/>
        <v>2.4462068512251501E-3</v>
      </c>
      <c r="AK375" s="5">
        <f t="shared" si="642"/>
        <v>8.0484602482507571E-4</v>
      </c>
      <c r="AL375" s="5">
        <f t="shared" si="643"/>
        <v>7.5138794009410671E-6</v>
      </c>
      <c r="AM375" s="5">
        <f t="shared" si="644"/>
        <v>1.1160847681550969E-3</v>
      </c>
      <c r="AN375" s="5">
        <f t="shared" si="645"/>
        <v>1.0694656452209462E-3</v>
      </c>
      <c r="AO375" s="5">
        <f t="shared" si="646"/>
        <v>5.1239690700129344E-4</v>
      </c>
      <c r="AP375" s="5">
        <f t="shared" si="647"/>
        <v>1.6366465594460535E-4</v>
      </c>
      <c r="AQ375" s="5">
        <f t="shared" si="648"/>
        <v>3.9207086205242861E-5</v>
      </c>
      <c r="AR375" s="5">
        <f t="shared" si="649"/>
        <v>9.6236776290895942E-4</v>
      </c>
      <c r="AS375" s="5">
        <f t="shared" si="650"/>
        <v>9.4990887791334972E-4</v>
      </c>
      <c r="AT375" s="5">
        <f t="shared" si="651"/>
        <v>4.6880564328709745E-4</v>
      </c>
      <c r="AU375" s="5">
        <f t="shared" si="652"/>
        <v>1.5424548346196028E-4</v>
      </c>
      <c r="AV375" s="5">
        <f t="shared" si="653"/>
        <v>3.8062152475802962E-5</v>
      </c>
      <c r="AW375" s="5">
        <f t="shared" si="654"/>
        <v>1.9741141274373369E-7</v>
      </c>
      <c r="AX375" s="5">
        <f t="shared" si="655"/>
        <v>1.8360597521987064E-4</v>
      </c>
      <c r="AY375" s="5">
        <f t="shared" si="656"/>
        <v>1.7593671050589307E-4</v>
      </c>
      <c r="AZ375" s="5">
        <f t="shared" si="657"/>
        <v>8.4293896390264276E-5</v>
      </c>
      <c r="BA375" s="5">
        <f t="shared" si="658"/>
        <v>2.6924306845802231E-5</v>
      </c>
      <c r="BB375" s="5">
        <f t="shared" si="659"/>
        <v>6.4499180560833448E-6</v>
      </c>
      <c r="BC375" s="5">
        <f t="shared" si="660"/>
        <v>1.2361006927589992E-6</v>
      </c>
      <c r="BD375" s="5">
        <f t="shared" si="661"/>
        <v>1.5369490589867734E-4</v>
      </c>
      <c r="BE375" s="5">
        <f t="shared" si="662"/>
        <v>1.5170516015821883E-4</v>
      </c>
      <c r="BF375" s="5">
        <f t="shared" si="663"/>
        <v>7.4870586907424915E-5</v>
      </c>
      <c r="BG375" s="5">
        <f t="shared" si="664"/>
        <v>2.4633768897581672E-5</v>
      </c>
      <c r="BH375" s="5">
        <f t="shared" si="665"/>
        <v>6.0787145710148378E-6</v>
      </c>
      <c r="BI375" s="5">
        <f t="shared" si="666"/>
        <v>1.2000038155589138E-6</v>
      </c>
      <c r="BJ375" s="8">
        <f t="shared" si="667"/>
        <v>0.35071548979657607</v>
      </c>
      <c r="BK375" s="8">
        <f t="shared" si="668"/>
        <v>0.31386033951493369</v>
      </c>
      <c r="BL375" s="8">
        <f t="shared" si="669"/>
        <v>0.31449711191090501</v>
      </c>
      <c r="BM375" s="8">
        <f t="shared" si="670"/>
        <v>0.30837638996977129</v>
      </c>
      <c r="BN375" s="8">
        <f t="shared" si="671"/>
        <v>0.6914827652141986</v>
      </c>
    </row>
    <row r="376" spans="1:66" x14ac:dyDescent="0.25">
      <c r="A376" t="s">
        <v>13</v>
      </c>
      <c r="B376" t="s">
        <v>63</v>
      </c>
      <c r="C376" t="s">
        <v>52</v>
      </c>
      <c r="D376" s="16"/>
      <c r="E376">
        <f>VLOOKUP(A376,home!$A$2:$E$405,3,FALSE)</f>
        <v>1.4837</v>
      </c>
      <c r="F376">
        <f>VLOOKUP(B376,home!$B$2:$E$405,3,FALSE)</f>
        <v>1.4371</v>
      </c>
      <c r="G376">
        <f>VLOOKUP(C376,away!$B$2:$E$405,4,FALSE)</f>
        <v>1.0705</v>
      </c>
      <c r="H376">
        <f>VLOOKUP(A376,away!$A$2:$E$405,3,FALSE)</f>
        <v>1.2190000000000001</v>
      </c>
      <c r="I376">
        <f>VLOOKUP(C376,away!$B$2:$E$405,3,FALSE)</f>
        <v>0.91690000000000005</v>
      </c>
      <c r="J376">
        <f>VLOOKUP(B376,home!$B$2:$E$405,4,FALSE)</f>
        <v>0.70760000000000001</v>
      </c>
      <c r="K376" s="3">
        <f t="shared" si="616"/>
        <v>2.2825471515350002</v>
      </c>
      <c r="L376" s="3">
        <f t="shared" si="617"/>
        <v>0.7908852983600001</v>
      </c>
      <c r="M376" s="5">
        <f t="shared" si="618"/>
        <v>4.6262089717048899E-2</v>
      </c>
      <c r="N376" s="5">
        <f t="shared" si="619"/>
        <v>0.10559540110770657</v>
      </c>
      <c r="O376" s="5">
        <f t="shared" si="620"/>
        <v>3.6588006628625311E-2</v>
      </c>
      <c r="P376" s="5">
        <f t="shared" si="621"/>
        <v>8.3513850310512408E-2</v>
      </c>
      <c r="Q376" s="5">
        <f t="shared" si="622"/>
        <v>0.12051324100679575</v>
      </c>
      <c r="R376" s="5">
        <f t="shared" si="623"/>
        <v>1.4468458269438995E-2</v>
      </c>
      <c r="S376" s="5">
        <f t="shared" si="624"/>
        <v>3.7690489320440002E-2</v>
      </c>
      <c r="T376" s="5">
        <f t="shared" si="625"/>
        <v>9.5312150569990262E-2</v>
      </c>
      <c r="U376" s="5">
        <f t="shared" si="626"/>
        <v>3.3024938210010998E-2</v>
      </c>
      <c r="V376" s="5">
        <f t="shared" si="627"/>
        <v>7.5600127267373488E-3</v>
      </c>
      <c r="W376" s="5">
        <f t="shared" si="628"/>
        <v>9.1692384994104217E-2</v>
      </c>
      <c r="X376" s="5">
        <f t="shared" si="629"/>
        <v>7.2518159263402104E-2</v>
      </c>
      <c r="Y376" s="5">
        <f t="shared" si="630"/>
        <v>2.867677301277689E-2</v>
      </c>
      <c r="Z376" s="5">
        <f t="shared" si="631"/>
        <v>3.8142969784114894E-3</v>
      </c>
      <c r="AA376" s="5">
        <f t="shared" si="632"/>
        <v>8.7063127031817029E-3</v>
      </c>
      <c r="AB376" s="5">
        <f t="shared" si="633"/>
        <v>9.9362846305101945E-3</v>
      </c>
      <c r="AC376" s="5">
        <f t="shared" si="634"/>
        <v>8.5297402131517244E-4</v>
      </c>
      <c r="AD376" s="5">
        <f t="shared" si="635"/>
        <v>5.2323048046435797E-2</v>
      </c>
      <c r="AE376" s="5">
        <f t="shared" si="636"/>
        <v>4.1381529465309999E-2</v>
      </c>
      <c r="AF376" s="5">
        <f t="shared" si="637"/>
        <v>1.6364021638882415E-2</v>
      </c>
      <c r="AG376" s="5">
        <f t="shared" si="638"/>
        <v>4.3140213787456715E-3</v>
      </c>
      <c r="AH376" s="5">
        <f t="shared" si="639"/>
        <v>7.5416785095115441E-4</v>
      </c>
      <c r="AI376" s="5">
        <f t="shared" si="640"/>
        <v>1.72142367996783E-3</v>
      </c>
      <c r="AJ376" s="5">
        <f t="shared" si="641"/>
        <v>1.9646153586477346E-3</v>
      </c>
      <c r="AK376" s="5">
        <f t="shared" si="642"/>
        <v>1.4947757302477666E-3</v>
      </c>
      <c r="AL376" s="5">
        <f t="shared" si="643"/>
        <v>6.1592673543771134E-5</v>
      </c>
      <c r="AM376" s="5">
        <f t="shared" si="644"/>
        <v>2.3885964855604184E-2</v>
      </c>
      <c r="AN376" s="5">
        <f t="shared" si="645"/>
        <v>1.8891058441440994E-2</v>
      </c>
      <c r="AO376" s="5">
        <f t="shared" si="646"/>
        <v>7.4703301958976287E-3</v>
      </c>
      <c r="AP376" s="5">
        <f t="shared" si="647"/>
        <v>1.9693914419434046E-3</v>
      </c>
      <c r="AQ376" s="5">
        <f t="shared" si="648"/>
        <v>3.8939068453726008E-4</v>
      </c>
      <c r="AR376" s="5">
        <f t="shared" si="649"/>
        <v>1.1929205316260478E-4</v>
      </c>
      <c r="AS376" s="5">
        <f t="shared" si="650"/>
        <v>2.7228973614706534E-4</v>
      </c>
      <c r="AT376" s="5">
        <f t="shared" si="651"/>
        <v>3.1075708081735047E-4</v>
      </c>
      <c r="AU376" s="5">
        <f t="shared" si="652"/>
        <v>2.364392298796584E-4</v>
      </c>
      <c r="AV376" s="5">
        <f t="shared" si="653"/>
        <v>1.3492092266823586E-4</v>
      </c>
      <c r="AW376" s="5">
        <f t="shared" si="654"/>
        <v>3.0885868309234551E-6</v>
      </c>
      <c r="AX376" s="5">
        <f t="shared" si="655"/>
        <v>9.0868068404707427E-3</v>
      </c>
      <c r="AY376" s="5">
        <f t="shared" si="656"/>
        <v>7.1866219391653937E-3</v>
      </c>
      <c r="AZ376" s="5">
        <f t="shared" si="657"/>
        <v>2.8418968182786723E-3</v>
      </c>
      <c r="BA376" s="5">
        <f t="shared" si="658"/>
        <v>7.4920480434422084E-4</v>
      </c>
      <c r="BB376" s="5">
        <f t="shared" si="659"/>
        <v>1.4813376630413115E-4</v>
      </c>
      <c r="BC376" s="5">
        <f t="shared" si="660"/>
        <v>2.3431363592126662E-5</v>
      </c>
      <c r="BD376" s="5">
        <f t="shared" si="661"/>
        <v>1.5724388509580607E-5</v>
      </c>
      <c r="BE376" s="5">
        <f t="shared" si="662"/>
        <v>3.5891658202172906E-5</v>
      </c>
      <c r="BF376" s="5">
        <f t="shared" si="663"/>
        <v>4.09622010966188E-5</v>
      </c>
      <c r="BG376" s="5">
        <f t="shared" si="664"/>
        <v>3.1166051811230368E-5</v>
      </c>
      <c r="BH376" s="5">
        <f t="shared" si="665"/>
        <v>1.778449569657903E-5</v>
      </c>
      <c r="BI376" s="5">
        <f t="shared" si="666"/>
        <v>8.1187899987425832E-6</v>
      </c>
      <c r="BJ376" s="8">
        <f t="shared" si="667"/>
        <v>0.70133296163572867</v>
      </c>
      <c r="BK376" s="8">
        <f t="shared" si="668"/>
        <v>0.18312763070876301</v>
      </c>
      <c r="BL376" s="8">
        <f t="shared" si="669"/>
        <v>0.10988232966957152</v>
      </c>
      <c r="BM376" s="8">
        <f t="shared" si="670"/>
        <v>0.58403263860001231</v>
      </c>
      <c r="BN376" s="8">
        <f t="shared" si="671"/>
        <v>0.4069410470401279</v>
      </c>
    </row>
    <row r="377" spans="1:66" x14ac:dyDescent="0.25">
      <c r="A377" t="s">
        <v>13</v>
      </c>
      <c r="B377" t="s">
        <v>250</v>
      </c>
      <c r="C377" t="s">
        <v>58</v>
      </c>
      <c r="D377" s="16"/>
      <c r="E377">
        <f>VLOOKUP(A377,home!$A$2:$E$405,3,FALSE)</f>
        <v>1.4837</v>
      </c>
      <c r="F377">
        <f>VLOOKUP(B377,home!$B$2:$E$405,3,FALSE)</f>
        <v>1.3083</v>
      </c>
      <c r="G377">
        <f>VLOOKUP(C377,away!$B$2:$E$405,4,FALSE)</f>
        <v>0.87219999999999998</v>
      </c>
      <c r="H377">
        <f>VLOOKUP(A377,away!$A$2:$E$405,3,FALSE)</f>
        <v>1.2190000000000001</v>
      </c>
      <c r="I377">
        <f>VLOOKUP(C377,away!$B$2:$E$405,3,FALSE)</f>
        <v>0.57909999999999995</v>
      </c>
      <c r="J377">
        <f>VLOOKUP(B377,home!$B$2:$E$405,4,FALSE)</f>
        <v>0.86860000000000004</v>
      </c>
      <c r="K377" s="3">
        <f t="shared" si="616"/>
        <v>1.6930489720619999</v>
      </c>
      <c r="L377" s="3">
        <f t="shared" si="617"/>
        <v>0.61316463094000007</v>
      </c>
      <c r="M377" s="5">
        <f t="shared" si="618"/>
        <v>9.9637806507949039E-2</v>
      </c>
      <c r="N377" s="5">
        <f t="shared" si="619"/>
        <v>0.16869168588679553</v>
      </c>
      <c r="O377" s="5">
        <f t="shared" si="620"/>
        <v>6.1094378855117697E-2</v>
      </c>
      <c r="P377" s="5">
        <f t="shared" si="621"/>
        <v>0.10343577531942338</v>
      </c>
      <c r="Q377" s="5">
        <f t="shared" si="622"/>
        <v>0.14280164269302251</v>
      </c>
      <c r="R377" s="5">
        <f t="shared" si="623"/>
        <v>1.8730456131603398E-2</v>
      </c>
      <c r="S377" s="5">
        <f t="shared" si="624"/>
        <v>2.6844628537353157E-2</v>
      </c>
      <c r="T377" s="5">
        <f t="shared" si="625"/>
        <v>8.7560916539492883E-2</v>
      </c>
      <c r="U377" s="5">
        <f t="shared" si="626"/>
        <v>3.1711579499863508E-2</v>
      </c>
      <c r="V377" s="5">
        <f t="shared" si="627"/>
        <v>3.0964317029171518E-3</v>
      </c>
      <c r="W377" s="5">
        <f t="shared" si="628"/>
        <v>8.0590058123395605E-2</v>
      </c>
      <c r="X377" s="5">
        <f t="shared" si="629"/>
        <v>4.9414973246665009E-2</v>
      </c>
      <c r="Y377" s="5">
        <f t="shared" si="630"/>
        <v>1.5149756916850669E-2</v>
      </c>
      <c r="Z377" s="5">
        <f t="shared" si="631"/>
        <v>3.8282844070908202E-3</v>
      </c>
      <c r="AA377" s="5">
        <f t="shared" si="632"/>
        <v>6.4814729801860958E-3</v>
      </c>
      <c r="AB377" s="5">
        <f t="shared" si="633"/>
        <v>5.4867255832758491E-3</v>
      </c>
      <c r="AC377" s="5">
        <f t="shared" si="634"/>
        <v>2.0090379416454624E-4</v>
      </c>
      <c r="AD377" s="5">
        <f t="shared" si="635"/>
        <v>3.4110728766057939E-2</v>
      </c>
      <c r="AE377" s="5">
        <f t="shared" si="636"/>
        <v>2.0915492414934359E-2</v>
      </c>
      <c r="AF377" s="5">
        <f t="shared" si="637"/>
        <v>6.4123200937657998E-3</v>
      </c>
      <c r="AG377" s="5">
        <f t="shared" si="638"/>
        <v>1.310602627921018E-3</v>
      </c>
      <c r="AH377" s="5">
        <f t="shared" si="639"/>
        <v>5.8684214890179982E-4</v>
      </c>
      <c r="AI377" s="5">
        <f t="shared" si="640"/>
        <v>9.9355249696084702E-4</v>
      </c>
      <c r="AJ377" s="5">
        <f t="shared" si="641"/>
        <v>8.4106651683459781E-4</v>
      </c>
      <c r="AK377" s="5">
        <f t="shared" si="642"/>
        <v>4.7465560058752767E-4</v>
      </c>
      <c r="AL377" s="5">
        <f t="shared" si="643"/>
        <v>8.3424717754563669E-6</v>
      </c>
      <c r="AM377" s="5">
        <f t="shared" si="644"/>
        <v>1.1550226854732013E-2</v>
      </c>
      <c r="AN377" s="5">
        <f t="shared" si="645"/>
        <v>7.0821905866550313E-3</v>
      </c>
      <c r="AO377" s="5">
        <f t="shared" si="646"/>
        <v>2.1712743886565379E-3</v>
      </c>
      <c r="AP377" s="5">
        <f t="shared" si="647"/>
        <v>4.4378288639668689E-4</v>
      </c>
      <c r="AQ377" s="5">
        <f t="shared" si="648"/>
        <v>6.8027992438728099E-5</v>
      </c>
      <c r="AR377" s="5">
        <f t="shared" si="649"/>
        <v>7.1966169930281741E-5</v>
      </c>
      <c r="AS377" s="5">
        <f t="shared" si="650"/>
        <v>1.2184225002370269E-4</v>
      </c>
      <c r="AT377" s="5">
        <f t="shared" si="651"/>
        <v>1.0314244807817553E-4</v>
      </c>
      <c r="AU377" s="5">
        <f t="shared" si="652"/>
        <v>5.8208405231571107E-5</v>
      </c>
      <c r="AV377" s="5">
        <f t="shared" si="653"/>
        <v>2.4637420160669953E-5</v>
      </c>
      <c r="AW377" s="5">
        <f t="shared" si="654"/>
        <v>2.4056855592423856E-7</v>
      </c>
      <c r="AX377" s="5">
        <f t="shared" si="655"/>
        <v>3.2591832839144893E-3</v>
      </c>
      <c r="AY377" s="5">
        <f t="shared" si="656"/>
        <v>1.9984159154472448E-3</v>
      </c>
      <c r="AZ377" s="5">
        <f t="shared" si="657"/>
        <v>6.1267897862991622E-4</v>
      </c>
      <c r="BA377" s="5">
        <f t="shared" si="658"/>
        <v>1.2522435993876963E-4</v>
      </c>
      <c r="BB377" s="5">
        <f t="shared" si="659"/>
        <v>1.9195787111638344E-5</v>
      </c>
      <c r="BC377" s="5">
        <f t="shared" si="660"/>
        <v>2.3540355439821077E-6</v>
      </c>
      <c r="BD377" s="5">
        <f t="shared" si="661"/>
        <v>7.3545183375777548E-6</v>
      </c>
      <c r="BE377" s="5">
        <f t="shared" si="662"/>
        <v>1.2451559711447146E-5</v>
      </c>
      <c r="BF377" s="5">
        <f t="shared" si="663"/>
        <v>1.0540550185017102E-5</v>
      </c>
      <c r="BG377" s="5">
        <f t="shared" si="664"/>
        <v>5.9485558852370439E-6</v>
      </c>
      <c r="BH377" s="5">
        <f t="shared" si="665"/>
        <v>2.5177991066884847E-6</v>
      </c>
      <c r="BI377" s="5">
        <f t="shared" si="666"/>
        <v>8.5255143788751172E-7</v>
      </c>
      <c r="BJ377" s="8">
        <f t="shared" si="667"/>
        <v>0.63429073237836653</v>
      </c>
      <c r="BK377" s="8">
        <f t="shared" si="668"/>
        <v>0.23522230424902998</v>
      </c>
      <c r="BL377" s="8">
        <f t="shared" si="669"/>
        <v>0.12682019204141959</v>
      </c>
      <c r="BM377" s="8">
        <f t="shared" si="670"/>
        <v>0.4037715923351039</v>
      </c>
      <c r="BN377" s="8">
        <f t="shared" si="671"/>
        <v>0.5943917453939116</v>
      </c>
    </row>
    <row r="378" spans="1:66" x14ac:dyDescent="0.25">
      <c r="A378" t="s">
        <v>13</v>
      </c>
      <c r="B378" t="s">
        <v>249</v>
      </c>
      <c r="C378" t="s">
        <v>51</v>
      </c>
      <c r="D378" s="16"/>
      <c r="E378">
        <f>VLOOKUP(A378,home!$A$2:$E$405,3,FALSE)</f>
        <v>1.4837</v>
      </c>
      <c r="F378">
        <f>VLOOKUP(B378,home!$B$2:$E$405,3,FALSE)</f>
        <v>1.2290000000000001</v>
      </c>
      <c r="G378">
        <f>VLOOKUP(C378,away!$B$2:$E$405,4,FALSE)</f>
        <v>0.99119999999999997</v>
      </c>
      <c r="H378">
        <f>VLOOKUP(A378,away!$A$2:$E$405,3,FALSE)</f>
        <v>1.2190000000000001</v>
      </c>
      <c r="I378">
        <f>VLOOKUP(C378,away!$B$2:$E$405,3,FALSE)</f>
        <v>1.5442</v>
      </c>
      <c r="J378">
        <f>VLOOKUP(B378,home!$B$2:$E$405,4,FALSE)</f>
        <v>1.0134000000000001</v>
      </c>
      <c r="K378" s="3">
        <f t="shared" si="616"/>
        <v>1.8074207877600001</v>
      </c>
      <c r="L378" s="3">
        <f t="shared" si="617"/>
        <v>1.9076036893200001</v>
      </c>
      <c r="M378" s="5">
        <f t="shared" si="618"/>
        <v>2.4354844972239033E-2</v>
      </c>
      <c r="N378" s="5">
        <f t="shared" si="619"/>
        <v>4.401945308549695E-2</v>
      </c>
      <c r="O378" s="5">
        <f t="shared" si="620"/>
        <v>4.645939212185983E-2</v>
      </c>
      <c r="P378" s="5">
        <f t="shared" si="621"/>
        <v>8.3971671107742646E-2</v>
      </c>
      <c r="Q378" s="5">
        <f t="shared" si="622"/>
        <v>3.9780837286276634E-2</v>
      </c>
      <c r="R378" s="5">
        <f t="shared" si="623"/>
        <v>4.4313053907612192E-2</v>
      </c>
      <c r="S378" s="5">
        <f t="shared" si="624"/>
        <v>7.2380275430456331E-2</v>
      </c>
      <c r="T378" s="5">
        <f t="shared" si="625"/>
        <v>7.5886071971539931E-2</v>
      </c>
      <c r="U378" s="5">
        <f t="shared" si="626"/>
        <v>8.009233480174778E-2</v>
      </c>
      <c r="V378" s="5">
        <f t="shared" si="627"/>
        <v>2.7728421593604495E-2</v>
      </c>
      <c r="W378" s="5">
        <f t="shared" si="628"/>
        <v>2.3966904088571495E-2</v>
      </c>
      <c r="X378" s="5">
        <f t="shared" si="629"/>
        <v>4.5719354660937579E-2</v>
      </c>
      <c r="Y378" s="5">
        <f t="shared" si="630"/>
        <v>4.3607204812267042E-2</v>
      </c>
      <c r="Z378" s="5">
        <f t="shared" si="631"/>
        <v>2.8177248373065691E-2</v>
      </c>
      <c r="AA378" s="5">
        <f t="shared" si="632"/>
        <v>5.0928144451355579E-2</v>
      </c>
      <c r="AB378" s="5">
        <f t="shared" si="633"/>
        <v>4.6024293481712095E-2</v>
      </c>
      <c r="AC378" s="5">
        <f t="shared" si="634"/>
        <v>5.975202010752443E-3</v>
      </c>
      <c r="AD378" s="5">
        <f t="shared" si="635"/>
        <v>1.0829570166983571E-2</v>
      </c>
      <c r="AE378" s="5">
        <f t="shared" si="636"/>
        <v>2.065852800428767E-2</v>
      </c>
      <c r="AF378" s="5">
        <f t="shared" si="637"/>
        <v>1.9704142118449852E-2</v>
      </c>
      <c r="AG378" s="5">
        <f t="shared" si="638"/>
        <v>1.2529231400013515E-2</v>
      </c>
      <c r="AH378" s="5">
        <f t="shared" si="639"/>
        <v>1.3437755737836522E-2</v>
      </c>
      <c r="AI378" s="5">
        <f t="shared" si="640"/>
        <v>2.4287679061406948E-2</v>
      </c>
      <c r="AJ378" s="5">
        <f t="shared" si="641"/>
        <v>2.1949028011015104E-2</v>
      </c>
      <c r="AK378" s="5">
        <f t="shared" si="642"/>
        <v>1.3223709832745073E-2</v>
      </c>
      <c r="AL378" s="5">
        <f t="shared" si="643"/>
        <v>8.2406223258024594E-4</v>
      </c>
      <c r="AM378" s="5">
        <f t="shared" si="644"/>
        <v>3.9147180484623298E-3</v>
      </c>
      <c r="AN378" s="5">
        <f t="shared" si="645"/>
        <v>7.467730591894331E-3</v>
      </c>
      <c r="AO378" s="5">
        <f t="shared" si="646"/>
        <v>7.1227352139727283E-3</v>
      </c>
      <c r="AP378" s="5">
        <f t="shared" si="647"/>
        <v>4.5291186574079531E-3</v>
      </c>
      <c r="AQ378" s="5">
        <f t="shared" si="648"/>
        <v>2.1599408650598644E-3</v>
      </c>
      <c r="AR378" s="5">
        <f t="shared" si="649"/>
        <v>5.1267824843355897E-3</v>
      </c>
      <c r="AS378" s="5">
        <f t="shared" si="650"/>
        <v>9.266253236512003E-3</v>
      </c>
      <c r="AT378" s="5">
        <f t="shared" si="651"/>
        <v>8.3740093621600883E-3</v>
      </c>
      <c r="AU378" s="5">
        <f t="shared" si="652"/>
        <v>5.0451195326883325E-3</v>
      </c>
      <c r="AV378" s="5">
        <f t="shared" si="653"/>
        <v>2.2796634800287289E-3</v>
      </c>
      <c r="AW378" s="5">
        <f t="shared" si="654"/>
        <v>7.892324555433086E-5</v>
      </c>
      <c r="AX378" s="5">
        <f t="shared" si="655"/>
        <v>1.1792571298350116E-3</v>
      </c>
      <c r="AY378" s="5">
        <f t="shared" si="656"/>
        <v>2.2495552515301824E-3</v>
      </c>
      <c r="AZ378" s="5">
        <f t="shared" si="657"/>
        <v>2.1456299485740787E-3</v>
      </c>
      <c r="BA378" s="5">
        <f t="shared" si="658"/>
        <v>1.3643372019384653E-3</v>
      </c>
      <c r="BB378" s="5">
        <f t="shared" si="659"/>
        <v>6.5065366997358557E-4</v>
      </c>
      <c r="BC378" s="5">
        <f t="shared" si="660"/>
        <v>2.4823786826224195E-4</v>
      </c>
      <c r="BD378" s="5">
        <f t="shared" si="661"/>
        <v>1.6299781969099554E-3</v>
      </c>
      <c r="BE378" s="5">
        <f t="shared" si="662"/>
        <v>2.9460564766906161E-3</v>
      </c>
      <c r="BF378" s="5">
        <f t="shared" si="663"/>
        <v>2.6623818589428024E-3</v>
      </c>
      <c r="BG378" s="5">
        <f t="shared" si="664"/>
        <v>1.6040147722694439E-3</v>
      </c>
      <c r="BH378" s="5">
        <f t="shared" si="665"/>
        <v>7.2478241081847927E-4</v>
      </c>
      <c r="BI378" s="5">
        <f t="shared" si="666"/>
        <v>2.6199735918322568E-4</v>
      </c>
      <c r="BJ378" s="8">
        <f t="shared" si="667"/>
        <v>0.36973321204173498</v>
      </c>
      <c r="BK378" s="8">
        <f t="shared" si="668"/>
        <v>0.21748403259890536</v>
      </c>
      <c r="BL378" s="8">
        <f t="shared" si="669"/>
        <v>0.38063643057783036</v>
      </c>
      <c r="BM378" s="8">
        <f t="shared" si="670"/>
        <v>0.7109610391043335</v>
      </c>
      <c r="BN378" s="8">
        <f t="shared" si="671"/>
        <v>0.28289925248122727</v>
      </c>
    </row>
    <row r="379" spans="1:66" x14ac:dyDescent="0.25">
      <c r="A379" t="s">
        <v>13</v>
      </c>
      <c r="B379" t="s">
        <v>17</v>
      </c>
      <c r="C379" t="s">
        <v>56</v>
      </c>
      <c r="D379" s="16"/>
      <c r="E379">
        <f>VLOOKUP(A379,home!$A$2:$E$405,3,FALSE)</f>
        <v>1.4837</v>
      </c>
      <c r="F379">
        <f>VLOOKUP(B379,home!$B$2:$E$405,3,FALSE)</f>
        <v>1.2215</v>
      </c>
      <c r="G379">
        <f>VLOOKUP(C379,away!$B$2:$E$405,4,FALSE)</f>
        <v>1.1496999999999999</v>
      </c>
      <c r="H379">
        <f>VLOOKUP(A379,away!$A$2:$E$405,3,FALSE)</f>
        <v>1.2190000000000001</v>
      </c>
      <c r="I379">
        <f>VLOOKUP(C379,away!$B$2:$E$405,3,FALSE)</f>
        <v>0.53080000000000005</v>
      </c>
      <c r="J379">
        <f>VLOOKUP(B379,home!$B$2:$E$405,4,FALSE)</f>
        <v>1.0172000000000001</v>
      </c>
      <c r="K379" s="3">
        <f t="shared" si="616"/>
        <v>2.0836467806350001</v>
      </c>
      <c r="L379" s="3">
        <f t="shared" si="617"/>
        <v>0.65817437744000018</v>
      </c>
      <c r="M379" s="5">
        <f t="shared" si="618"/>
        <v>6.445286109709282E-2</v>
      </c>
      <c r="N379" s="5">
        <f t="shared" si="619"/>
        <v>0.13429699652767227</v>
      </c>
      <c r="O379" s="5">
        <f t="shared" si="620"/>
        <v>4.2421221726805868E-2</v>
      </c>
      <c r="P379" s="5">
        <f t="shared" si="621"/>
        <v>8.8390842081662549E-2</v>
      </c>
      <c r="Q379" s="5">
        <f t="shared" si="622"/>
        <v>0.1399137522319171</v>
      </c>
      <c r="R379" s="5">
        <f t="shared" si="623"/>
        <v>1.3960280600142328E-2</v>
      </c>
      <c r="S379" s="5">
        <f t="shared" si="624"/>
        <v>3.0304864791556235E-2</v>
      </c>
      <c r="T379" s="5">
        <f t="shared" si="625"/>
        <v>9.2087646770536463E-2</v>
      </c>
      <c r="U379" s="5">
        <f t="shared" si="626"/>
        <v>2.9088293729247809E-2</v>
      </c>
      <c r="V379" s="5">
        <f t="shared" si="627"/>
        <v>4.6177977939591275E-3</v>
      </c>
      <c r="W379" s="5">
        <f t="shared" si="628"/>
        <v>9.7176946468199021E-2</v>
      </c>
      <c r="X379" s="5">
        <f t="shared" si="629"/>
        <v>6.3959376243227103E-2</v>
      </c>
      <c r="Y379" s="5">
        <f t="shared" si="630"/>
        <v>2.1048211320168368E-2</v>
      </c>
      <c r="Z379" s="5">
        <f t="shared" si="631"/>
        <v>3.0627663309621303E-3</v>
      </c>
      <c r="AA379" s="5">
        <f t="shared" si="632"/>
        <v>6.381723205346513E-3</v>
      </c>
      <c r="AB379" s="5">
        <f t="shared" si="633"/>
        <v>6.6486285058619697E-3</v>
      </c>
      <c r="AC379" s="5">
        <f t="shared" si="634"/>
        <v>3.958038369274404E-4</v>
      </c>
      <c r="AD379" s="5">
        <f t="shared" si="635"/>
        <v>5.0620607915100681E-2</v>
      </c>
      <c r="AE379" s="5">
        <f t="shared" si="636"/>
        <v>3.3317187100155729E-2</v>
      </c>
      <c r="AF379" s="5">
        <f t="shared" si="637"/>
        <v>1.09642594388485E-2</v>
      </c>
      <c r="AG379" s="5">
        <f t="shared" si="638"/>
        <v>2.4054648767515862E-3</v>
      </c>
      <c r="AH379" s="5">
        <f t="shared" si="639"/>
        <v>5.0395858078129826E-4</v>
      </c>
      <c r="AI379" s="5">
        <f t="shared" si="640"/>
        <v>1.0500716744183357E-3</v>
      </c>
      <c r="AJ379" s="5">
        <f t="shared" si="641"/>
        <v>1.093989231918885E-3</v>
      </c>
      <c r="AK379" s="5">
        <f t="shared" si="642"/>
        <v>7.5982904704571352E-4</v>
      </c>
      <c r="AL379" s="5">
        <f t="shared" si="643"/>
        <v>2.1712261550323996E-5</v>
      </c>
      <c r="AM379" s="5">
        <f t="shared" si="644"/>
        <v>2.1095093343217231E-2</v>
      </c>
      <c r="AN379" s="5">
        <f t="shared" si="645"/>
        <v>1.3884249928210692E-2</v>
      </c>
      <c r="AO379" s="5">
        <f t="shared" si="646"/>
        <v>4.5691287763607192E-3</v>
      </c>
      <c r="AP379" s="5">
        <f t="shared" si="647"/>
        <v>1.0024278292748022E-3</v>
      </c>
      <c r="AQ379" s="5">
        <f t="shared" si="648"/>
        <v>1.6494307811536839E-4</v>
      </c>
      <c r="AR379" s="5">
        <f t="shared" si="649"/>
        <v>6.6338525032255452E-5</v>
      </c>
      <c r="AS379" s="5">
        <f t="shared" si="650"/>
        <v>1.3822605411553343E-4</v>
      </c>
      <c r="AT379" s="5">
        <f t="shared" si="651"/>
        <v>1.440071363288553E-4</v>
      </c>
      <c r="AU379" s="5">
        <f t="shared" si="652"/>
        <v>1.0002000200002828E-4</v>
      </c>
      <c r="AV379" s="5">
        <f t="shared" si="653"/>
        <v>5.2101588791616321E-5</v>
      </c>
      <c r="AW379" s="5">
        <f t="shared" si="654"/>
        <v>8.2711830409556533E-7</v>
      </c>
      <c r="AX379" s="5">
        <f t="shared" si="655"/>
        <v>7.3257872219648973E-3</v>
      </c>
      <c r="AY379" s="5">
        <f t="shared" si="656"/>
        <v>4.8216454440746541E-3</v>
      </c>
      <c r="AZ379" s="5">
        <f t="shared" si="657"/>
        <v>1.5867417441951242E-3</v>
      </c>
      <c r="BA379" s="5">
        <f t="shared" si="658"/>
        <v>3.4811758654789532E-4</v>
      </c>
      <c r="BB379" s="5">
        <f t="shared" si="659"/>
        <v>5.7280518950519087E-5</v>
      </c>
      <c r="BC379" s="5">
        <f t="shared" si="660"/>
        <v>7.5401139799396111E-6</v>
      </c>
      <c r="BD379" s="5">
        <f t="shared" si="661"/>
        <v>7.2770529022320944E-6</v>
      </c>
      <c r="BE379" s="5">
        <f t="shared" si="662"/>
        <v>1.5162807852246487E-5</v>
      </c>
      <c r="BF379" s="5">
        <f t="shared" si="663"/>
        <v>1.579696788336025E-5</v>
      </c>
      <c r="BG379" s="5">
        <f t="shared" si="664"/>
        <v>1.0971767091319356E-5</v>
      </c>
      <c r="BH379" s="5">
        <f t="shared" si="665"/>
        <v>5.7153217944261561E-6</v>
      </c>
      <c r="BI379" s="5">
        <f t="shared" si="666"/>
        <v>2.3817423714498233E-6</v>
      </c>
      <c r="BJ379" s="8">
        <f t="shared" si="667"/>
        <v>0.70065340447746871</v>
      </c>
      <c r="BK379" s="8">
        <f t="shared" si="668"/>
        <v>0.19300552730682313</v>
      </c>
      <c r="BL379" s="8">
        <f t="shared" si="669"/>
        <v>0.10246599526773205</v>
      </c>
      <c r="BM379" s="8">
        <f t="shared" si="670"/>
        <v>0.51093092079192248</v>
      </c>
      <c r="BN379" s="8">
        <f t="shared" si="671"/>
        <v>0.48343595426529296</v>
      </c>
    </row>
    <row r="380" spans="1:66" x14ac:dyDescent="0.25">
      <c r="A380" t="s">
        <v>13</v>
      </c>
      <c r="B380" t="s">
        <v>54</v>
      </c>
      <c r="C380" t="s">
        <v>59</v>
      </c>
      <c r="D380" s="16"/>
      <c r="E380">
        <f>VLOOKUP(A380,home!$A$2:$E$405,3,FALSE)</f>
        <v>1.4837</v>
      </c>
      <c r="F380">
        <f>VLOOKUP(B380,home!$B$2:$E$405,3,FALSE)</f>
        <v>0.71360000000000001</v>
      </c>
      <c r="G380">
        <f>VLOOKUP(C380,away!$B$2:$E$405,4,FALSE)</f>
        <v>0.75329999999999997</v>
      </c>
      <c r="H380">
        <f>VLOOKUP(A380,away!$A$2:$E$405,3,FALSE)</f>
        <v>1.2190000000000001</v>
      </c>
      <c r="I380">
        <f>VLOOKUP(C380,away!$B$2:$E$405,3,FALSE)</f>
        <v>1.3028999999999999</v>
      </c>
      <c r="J380">
        <f>VLOOKUP(B380,home!$B$2:$E$405,4,FALSE)</f>
        <v>1.2545999999999999</v>
      </c>
      <c r="K380" s="3">
        <f t="shared" si="616"/>
        <v>0.79757017545599995</v>
      </c>
      <c r="L380" s="3">
        <f t="shared" si="617"/>
        <v>1.99259975646</v>
      </c>
      <c r="M380" s="5">
        <f t="shared" si="618"/>
        <v>6.141077737721206E-2</v>
      </c>
      <c r="N380" s="5">
        <f t="shared" si="619"/>
        <v>4.8979404487632376E-2</v>
      </c>
      <c r="O380" s="5">
        <f t="shared" si="620"/>
        <v>0.122367100045852</v>
      </c>
      <c r="P380" s="5">
        <f t="shared" si="621"/>
        <v>9.7596349453612077E-2</v>
      </c>
      <c r="Q380" s="5">
        <f t="shared" si="622"/>
        <v>1.9532256115465673E-2</v>
      </c>
      <c r="R380" s="5">
        <f t="shared" si="623"/>
        <v>0.1219143268750406</v>
      </c>
      <c r="S380" s="5">
        <f t="shared" si="624"/>
        <v>3.8775960155025123E-2</v>
      </c>
      <c r="T380" s="5">
        <f t="shared" si="625"/>
        <v>3.8919968778791239E-2</v>
      </c>
      <c r="U380" s="5">
        <f t="shared" si="626"/>
        <v>9.723523107632627E-2</v>
      </c>
      <c r="V380" s="5">
        <f t="shared" si="627"/>
        <v>6.8471371879596336E-3</v>
      </c>
      <c r="W380" s="5">
        <f t="shared" si="628"/>
        <v>5.1927816456878283E-3</v>
      </c>
      <c r="X380" s="5">
        <f t="shared" si="629"/>
        <v>1.0347135442547522E-2</v>
      </c>
      <c r="Y380" s="5">
        <f t="shared" si="630"/>
        <v>1.0308849781439415E-2</v>
      </c>
      <c r="Z380" s="5">
        <f t="shared" si="631"/>
        <v>8.0975486013396908E-2</v>
      </c>
      <c r="AA380" s="5">
        <f t="shared" si="632"/>
        <v>6.4583632587339845E-2</v>
      </c>
      <c r="AB380" s="5">
        <f t="shared" si="633"/>
        <v>2.5754989587135239E-2</v>
      </c>
      <c r="AC380" s="5">
        <f t="shared" si="634"/>
        <v>6.8010822193331343E-4</v>
      </c>
      <c r="AD380" s="5">
        <f t="shared" si="635"/>
        <v>1.0354019420639841E-3</v>
      </c>
      <c r="AE380" s="5">
        <f t="shared" si="636"/>
        <v>2.0631416575949053E-3</v>
      </c>
      <c r="AF380" s="5">
        <f t="shared" si="637"/>
        <v>2.0555077822330451E-3</v>
      </c>
      <c r="AG380" s="5">
        <f t="shared" si="638"/>
        <v>1.3652681020930666E-3</v>
      </c>
      <c r="AH380" s="5">
        <f t="shared" si="639"/>
        <v>4.0337933427381241E-2</v>
      </c>
      <c r="AI380" s="5">
        <f t="shared" si="640"/>
        <v>3.2172332641208903E-2</v>
      </c>
      <c r="AJ380" s="5">
        <f t="shared" si="641"/>
        <v>1.2829846494738889E-2</v>
      </c>
      <c r="AK380" s="5">
        <f t="shared" si="642"/>
        <v>3.4109009732941472E-3</v>
      </c>
      <c r="AL380" s="5">
        <f t="shared" si="643"/>
        <v>4.3234156953504914E-5</v>
      </c>
      <c r="AM380" s="5">
        <f t="shared" si="644"/>
        <v>1.6516114171989104E-4</v>
      </c>
      <c r="AN380" s="5">
        <f t="shared" si="645"/>
        <v>3.2910005076771038E-4</v>
      </c>
      <c r="AO380" s="5">
        <f t="shared" si="646"/>
        <v>3.278823405053567E-4</v>
      </c>
      <c r="AP380" s="5">
        <f t="shared" si="647"/>
        <v>2.1777942394616951E-4</v>
      </c>
      <c r="AQ380" s="5">
        <f t="shared" si="648"/>
        <v>1.0848680677928421E-4</v>
      </c>
      <c r="AR380" s="5">
        <f t="shared" si="649"/>
        <v>1.6075471264699895E-2</v>
      </c>
      <c r="AS380" s="5">
        <f t="shared" si="650"/>
        <v>1.2821316437124581E-2</v>
      </c>
      <c r="AT380" s="5">
        <f t="shared" si="651"/>
        <v>5.1129498001671742E-3</v>
      </c>
      <c r="AU380" s="5">
        <f t="shared" si="652"/>
        <v>1.3593120897390175E-3</v>
      </c>
      <c r="AV380" s="5">
        <f t="shared" si="653"/>
        <v>2.710366954781525E-4</v>
      </c>
      <c r="AW380" s="5">
        <f t="shared" si="654"/>
        <v>1.9085936407693533E-6</v>
      </c>
      <c r="AX380" s="5">
        <f t="shared" si="655"/>
        <v>2.1954600130007785E-5</v>
      </c>
      <c r="AY380" s="5">
        <f t="shared" si="656"/>
        <v>4.3746730872230186E-5</v>
      </c>
      <c r="AZ380" s="5">
        <f t="shared" si="657"/>
        <v>4.3584862640963525E-5</v>
      </c>
      <c r="BA380" s="5">
        <f t="shared" si="658"/>
        <v>2.8949062227908824E-5</v>
      </c>
      <c r="BB380" s="5">
        <f t="shared" si="659"/>
        <v>1.4420973586269141E-5</v>
      </c>
      <c r="BC380" s="5">
        <f t="shared" si="660"/>
        <v>5.7470456911831904E-6</v>
      </c>
      <c r="BD380" s="5">
        <f t="shared" si="661"/>
        <v>5.3386633545034574E-3</v>
      </c>
      <c r="BE380" s="5">
        <f t="shared" si="662"/>
        <v>4.2579586683518401E-3</v>
      </c>
      <c r="BF380" s="5">
        <f t="shared" si="663"/>
        <v>1.6980104211008864E-3</v>
      </c>
      <c r="BG380" s="5">
        <f t="shared" si="664"/>
        <v>4.5142748982785006E-4</v>
      </c>
      <c r="BH380" s="5">
        <f t="shared" si="665"/>
        <v>9.0011275566914993E-5</v>
      </c>
      <c r="BI380" s="5">
        <f t="shared" si="666"/>
        <v>1.4358061769384555E-5</v>
      </c>
      <c r="BJ380" s="8">
        <f t="shared" si="667"/>
        <v>0.14110652877441601</v>
      </c>
      <c r="BK380" s="8">
        <f t="shared" si="668"/>
        <v>0.20539731328356794</v>
      </c>
      <c r="BL380" s="8">
        <f t="shared" si="669"/>
        <v>0.5680968092666463</v>
      </c>
      <c r="BM380" s="8">
        <f t="shared" si="670"/>
        <v>0.52373408484598127</v>
      </c>
      <c r="BN380" s="8">
        <f t="shared" si="671"/>
        <v>0.47180021435481478</v>
      </c>
    </row>
    <row r="381" spans="1:66" x14ac:dyDescent="0.25">
      <c r="A381" t="s">
        <v>13</v>
      </c>
      <c r="B381" t="s">
        <v>15</v>
      </c>
      <c r="C381" t="s">
        <v>62</v>
      </c>
      <c r="D381" s="16"/>
      <c r="E381">
        <f>VLOOKUP(A381,home!$A$2:$E$405,3,FALSE)</f>
        <v>1.4837</v>
      </c>
      <c r="F381">
        <f>VLOOKUP(B381,home!$B$2:$E$405,3,FALSE)</f>
        <v>1.3083</v>
      </c>
      <c r="G381">
        <f>VLOOKUP(C381,away!$B$2:$E$405,4,FALSE)</f>
        <v>1.1496999999999999</v>
      </c>
      <c r="H381">
        <f>VLOOKUP(A381,away!$A$2:$E$405,3,FALSE)</f>
        <v>1.2190000000000001</v>
      </c>
      <c r="I381">
        <f>VLOOKUP(C381,away!$B$2:$E$405,3,FALSE)</f>
        <v>1.3512</v>
      </c>
      <c r="J381">
        <f>VLOOKUP(B381,home!$B$2:$E$405,4,FALSE)</f>
        <v>1.0134000000000001</v>
      </c>
      <c r="K381" s="3">
        <f t="shared" si="616"/>
        <v>2.2317110790869998</v>
      </c>
      <c r="L381" s="3">
        <f t="shared" si="617"/>
        <v>1.6691841115200003</v>
      </c>
      <c r="M381" s="5">
        <f t="shared" si="618"/>
        <v>2.0223799184982804E-2</v>
      </c>
      <c r="N381" s="5">
        <f t="shared" si="619"/>
        <v>4.5133676702356747E-2</v>
      </c>
      <c r="O381" s="5">
        <f t="shared" si="620"/>
        <v>3.3757244274144421E-2</v>
      </c>
      <c r="P381" s="5">
        <f t="shared" si="621"/>
        <v>7.5336416046054275E-2</v>
      </c>
      <c r="Q381" s="5">
        <f t="shared" si="622"/>
        <v>5.0362663168290196E-2</v>
      </c>
      <c r="R381" s="5">
        <f t="shared" si="623"/>
        <v>2.8173527895550696E-2</v>
      </c>
      <c r="S381" s="5">
        <f t="shared" si="624"/>
        <v>7.0159611588689441E-2</v>
      </c>
      <c r="T381" s="5">
        <f t="shared" si="625"/>
        <v>8.4064557174343496E-2</v>
      </c>
      <c r="U381" s="5">
        <f t="shared" si="626"/>
        <v>6.2875174341467124E-2</v>
      </c>
      <c r="V381" s="5">
        <f t="shared" si="627"/>
        <v>2.9039349134755428E-2</v>
      </c>
      <c r="W381" s="5">
        <f t="shared" si="628"/>
        <v>3.7464971121666676E-2</v>
      </c>
      <c r="X381" s="5">
        <f t="shared" si="629"/>
        <v>6.2535934534841645E-2</v>
      </c>
      <c r="Y381" s="5">
        <f t="shared" si="630"/>
        <v>5.2191994162306292E-2</v>
      </c>
      <c r="Z381" s="5">
        <f t="shared" si="631"/>
        <v>1.5675601709572912E-2</v>
      </c>
      <c r="AA381" s="5">
        <f t="shared" si="632"/>
        <v>3.4983414006608982E-2</v>
      </c>
      <c r="AB381" s="5">
        <f t="shared" si="633"/>
        <v>3.9036436311418302E-2</v>
      </c>
      <c r="AC381" s="5">
        <f t="shared" si="634"/>
        <v>6.7609715294834911E-3</v>
      </c>
      <c r="AD381" s="5">
        <f t="shared" si="635"/>
        <v>2.0902747782474515E-2</v>
      </c>
      <c r="AE381" s="5">
        <f t="shared" si="636"/>
        <v>3.4890534485616374E-2</v>
      </c>
      <c r="AF381" s="5">
        <f t="shared" si="637"/>
        <v>2.9119362902915759E-2</v>
      </c>
      <c r="AG381" s="5">
        <f t="shared" si="638"/>
        <v>1.6201859298377305E-2</v>
      </c>
      <c r="AH381" s="5">
        <f t="shared" si="639"/>
        <v>6.5413663280337129E-3</v>
      </c>
      <c r="AI381" s="5">
        <f t="shared" si="640"/>
        <v>1.4598439706639481E-2</v>
      </c>
      <c r="AJ381" s="5">
        <f t="shared" si="641"/>
        <v>1.6289749815345454E-2</v>
      </c>
      <c r="AK381" s="5">
        <f t="shared" si="642"/>
        <v>1.2118005046153953E-2</v>
      </c>
      <c r="AL381" s="5">
        <f t="shared" si="643"/>
        <v>1.0074217200473638E-3</v>
      </c>
      <c r="AM381" s="5">
        <f t="shared" si="644"/>
        <v>9.3297787619019135E-3</v>
      </c>
      <c r="AN381" s="5">
        <f t="shared" si="645"/>
        <v>1.557311847336341E-2</v>
      </c>
      <c r="AO381" s="5">
        <f t="shared" si="646"/>
        <v>1.2997200961278408E-2</v>
      </c>
      <c r="AP381" s="5">
        <f t="shared" si="647"/>
        <v>7.2315737795994655E-3</v>
      </c>
      <c r="AQ381" s="5">
        <f t="shared" si="648"/>
        <v>3.0177070135480153E-3</v>
      </c>
      <c r="AR381" s="5">
        <f t="shared" si="649"/>
        <v>2.1837489484771606E-3</v>
      </c>
      <c r="AS381" s="5">
        <f t="shared" si="650"/>
        <v>4.8734967222610649E-3</v>
      </c>
      <c r="AT381" s="5">
        <f t="shared" si="651"/>
        <v>5.4381183144821005E-3</v>
      </c>
      <c r="AU381" s="5">
        <f t="shared" si="652"/>
        <v>4.045436297271875E-3</v>
      </c>
      <c r="AV381" s="5">
        <f t="shared" si="653"/>
        <v>2.2570612510905844E-3</v>
      </c>
      <c r="AW381" s="5">
        <f t="shared" si="654"/>
        <v>1.0424398878480785E-4</v>
      </c>
      <c r="AX381" s="5">
        <f t="shared" si="655"/>
        <v>3.4702284380611816E-3</v>
      </c>
      <c r="AY381" s="5">
        <f t="shared" si="656"/>
        <v>5.7924501721565904E-3</v>
      </c>
      <c r="AZ381" s="5">
        <f t="shared" si="657"/>
        <v>4.8343328970675377E-3</v>
      </c>
      <c r="BA381" s="5">
        <f t="shared" si="658"/>
        <v>2.6897972205278627E-3</v>
      </c>
      <c r="BB381" s="5">
        <f t="shared" si="659"/>
        <v>1.1224416959289413E-3</v>
      </c>
      <c r="BC381" s="5">
        <f t="shared" si="660"/>
        <v>3.7471236899043058E-4</v>
      </c>
      <c r="BD381" s="5">
        <f t="shared" si="661"/>
        <v>6.0751317472443149E-4</v>
      </c>
      <c r="BE381" s="5">
        <f t="shared" si="662"/>
        <v>1.3557938827238299E-3</v>
      </c>
      <c r="BF381" s="5">
        <f t="shared" si="663"/>
        <v>1.5128701145165763E-3</v>
      </c>
      <c r="BG381" s="5">
        <f t="shared" si="664"/>
        <v>1.125429665262087E-3</v>
      </c>
      <c r="BH381" s="5">
        <f t="shared" si="665"/>
        <v>6.2790846317464376E-4</v>
      </c>
      <c r="BI381" s="5">
        <f t="shared" si="666"/>
        <v>2.8026205478386856E-4</v>
      </c>
      <c r="BJ381" s="8">
        <f t="shared" si="667"/>
        <v>0.49930164311561287</v>
      </c>
      <c r="BK381" s="8">
        <f t="shared" si="668"/>
        <v>0.2083200193761694</v>
      </c>
      <c r="BL381" s="8">
        <f t="shared" si="669"/>
        <v>0.27268099661413026</v>
      </c>
      <c r="BM381" s="8">
        <f t="shared" si="670"/>
        <v>0.73730272736073443</v>
      </c>
      <c r="BN381" s="8">
        <f t="shared" si="671"/>
        <v>0.25298732727137913</v>
      </c>
    </row>
    <row r="382" spans="1:66" x14ac:dyDescent="0.25">
      <c r="A382" t="s">
        <v>16</v>
      </c>
      <c r="B382" t="s">
        <v>513</v>
      </c>
      <c r="C382" t="s">
        <v>57</v>
      </c>
      <c r="D382" s="16"/>
      <c r="E382">
        <f>VLOOKUP(A382,home!$A$2:$E$405,3,FALSE)</f>
        <v>1.6373</v>
      </c>
      <c r="F382" t="e">
        <f>VLOOKUP(B382,home!$B$2:$E$405,3,FALSE)</f>
        <v>#N/A</v>
      </c>
      <c r="G382">
        <f>VLOOKUP(C382,away!$B$2:$E$405,4,FALSE)</f>
        <v>1.0705</v>
      </c>
      <c r="H382">
        <f>VLOOKUP(A382,away!$A$2:$E$405,3,FALSE)</f>
        <v>1.3301000000000001</v>
      </c>
      <c r="I382">
        <f>VLOOKUP(C382,away!$B$2:$E$405,3,FALSE)</f>
        <v>0.96509999999999996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68</v>
      </c>
      <c r="D383" s="16"/>
      <c r="E383">
        <f>VLOOKUP(A383,home!$A$2:$E$405,3,FALSE)</f>
        <v>1.6373</v>
      </c>
      <c r="F383">
        <f>VLOOKUP(B383,home!$B$2:$E$405,3,FALSE)</f>
        <v>1.1496999999999999</v>
      </c>
      <c r="G383">
        <f>VLOOKUP(C383,away!$B$2:$E$405,4,FALSE)</f>
        <v>1.1136999999999999</v>
      </c>
      <c r="H383">
        <f>VLOOKUP(A383,away!$A$2:$E$405,3,FALSE)</f>
        <v>1.3301000000000001</v>
      </c>
      <c r="I383">
        <f>VLOOKUP(C383,away!$B$2:$E$405,3,FALSE)</f>
        <v>1.0172000000000001</v>
      </c>
      <c r="J383">
        <f>VLOOKUP(B383,home!$B$2:$E$405,4,FALSE)</f>
        <v>1.1497999999999999</v>
      </c>
      <c r="K383" s="3">
        <f t="shared" si="616"/>
        <v>2.0964331231969995</v>
      </c>
      <c r="L383" s="3">
        <f t="shared" si="617"/>
        <v>1.5556537824560002</v>
      </c>
      <c r="M383" s="5">
        <f t="shared" si="618"/>
        <v>2.5936944303787911E-2</v>
      </c>
      <c r="N383" s="5">
        <f t="shared" si="619"/>
        <v>5.4375069152976713E-2</v>
      </c>
      <c r="O383" s="5">
        <f t="shared" si="620"/>
        <v>4.0348905511538274E-2</v>
      </c>
      <c r="P383" s="5">
        <f t="shared" si="621"/>
        <v>8.4588781999134818E-2</v>
      </c>
      <c r="Q383" s="5">
        <f t="shared" si="622"/>
        <v>5.6996848024213911E-2</v>
      </c>
      <c r="R383" s="5">
        <f t="shared" si="623"/>
        <v>3.1384463738492137E-2</v>
      </c>
      <c r="S383" s="5">
        <f t="shared" si="624"/>
        <v>6.8967858706588059E-2</v>
      </c>
      <c r="T383" s="5">
        <f t="shared" si="625"/>
        <v>8.8667362216938175E-2</v>
      </c>
      <c r="U383" s="5">
        <f t="shared" si="626"/>
        <v>6.5795429335150049E-2</v>
      </c>
      <c r="V383" s="5">
        <f t="shared" si="627"/>
        <v>2.4991837883397122E-2</v>
      </c>
      <c r="W383" s="5">
        <f t="shared" si="628"/>
        <v>3.9830026705262506E-2</v>
      </c>
      <c r="X383" s="5">
        <f t="shared" si="629"/>
        <v>6.196173169936512E-2</v>
      </c>
      <c r="Y383" s="5">
        <f t="shared" si="630"/>
        <v>4.8195501142820604E-2</v>
      </c>
      <c r="Z383" s="5">
        <f t="shared" si="631"/>
        <v>1.6274453241712828E-2</v>
      </c>
      <c r="AA383" s="5">
        <f t="shared" si="632"/>
        <v>3.4118302837847558E-2</v>
      </c>
      <c r="AB383" s="5">
        <f t="shared" si="633"/>
        <v>3.5763370088264912E-2</v>
      </c>
      <c r="AC383" s="5">
        <f t="shared" si="634"/>
        <v>5.0941552272785939E-3</v>
      </c>
      <c r="AD383" s="5">
        <f t="shared" si="635"/>
        <v>2.0875246820683344E-2</v>
      </c>
      <c r="AE383" s="5">
        <f t="shared" si="636"/>
        <v>3.247465667629864E-2</v>
      </c>
      <c r="AF383" s="5">
        <f t="shared" si="637"/>
        <v>2.5259661246221993E-2</v>
      </c>
      <c r="AG383" s="5">
        <f t="shared" si="638"/>
        <v>1.309842918708083E-2</v>
      </c>
      <c r="AH383" s="5">
        <f t="shared" si="639"/>
        <v>6.329353685718471E-3</v>
      </c>
      <c r="AI383" s="5">
        <f t="shared" si="640"/>
        <v>1.3269066715169215E-2</v>
      </c>
      <c r="AJ383" s="5">
        <f t="shared" si="641"/>
        <v>1.3908855487795777E-2</v>
      </c>
      <c r="AK383" s="5">
        <f t="shared" si="642"/>
        <v>9.7196617834584761E-3</v>
      </c>
      <c r="AL383" s="5">
        <f t="shared" si="643"/>
        <v>6.6454765209499284E-4</v>
      </c>
      <c r="AM383" s="5">
        <f t="shared" si="644"/>
        <v>8.7527117779586747E-3</v>
      </c>
      <c r="AN383" s="5">
        <f t="shared" si="645"/>
        <v>1.3616189184128597E-2</v>
      </c>
      <c r="AO383" s="5">
        <f t="shared" si="646"/>
        <v>1.0591038103463067E-2</v>
      </c>
      <c r="AP383" s="5">
        <f t="shared" si="647"/>
        <v>5.4919961619293144E-3</v>
      </c>
      <c r="AQ383" s="5">
        <f t="shared" si="648"/>
        <v>2.1359111506347945E-3</v>
      </c>
      <c r="AR383" s="5">
        <f t="shared" si="649"/>
        <v>1.9692566003379525E-3</v>
      </c>
      <c r="AS383" s="5">
        <f t="shared" si="650"/>
        <v>4.128414765022799E-3</v>
      </c>
      <c r="AT383" s="5">
        <f t="shared" si="651"/>
        <v>4.3274727298446775E-3</v>
      </c>
      <c r="AU383" s="5">
        <f t="shared" si="652"/>
        <v>3.0240857235260413E-3</v>
      </c>
      <c r="AV383" s="5">
        <f t="shared" si="653"/>
        <v>1.5849483695467893E-3</v>
      </c>
      <c r="AW383" s="5">
        <f t="shared" si="654"/>
        <v>6.0202924588420668E-5</v>
      </c>
      <c r="AX383" s="5">
        <f t="shared" si="655"/>
        <v>3.0582458148515177E-3</v>
      </c>
      <c r="AY383" s="5">
        <f t="shared" si="656"/>
        <v>4.7575716695539959E-3</v>
      </c>
      <c r="AZ383" s="5">
        <f t="shared" si="657"/>
        <v>3.7005671815235914E-3</v>
      </c>
      <c r="BA383" s="5">
        <f t="shared" si="658"/>
        <v>1.9189337777232385E-3</v>
      </c>
      <c r="BB383" s="5">
        <f t="shared" si="659"/>
        <v>7.4629914739943474E-4</v>
      </c>
      <c r="BC383" s="5">
        <f t="shared" si="660"/>
        <v>2.3219661829912365E-4</v>
      </c>
      <c r="BD383" s="5">
        <f t="shared" si="661"/>
        <v>5.1058024649036356E-4</v>
      </c>
      <c r="BE383" s="5">
        <f t="shared" si="662"/>
        <v>1.0703973407924867E-3</v>
      </c>
      <c r="BF383" s="5">
        <f t="shared" si="663"/>
        <v>1.1220082201096782E-3</v>
      </c>
      <c r="BG383" s="5">
        <f t="shared" si="664"/>
        <v>7.840717323790797E-4</v>
      </c>
      <c r="BH383" s="5">
        <f t="shared" si="665"/>
        <v>4.1093848768048911E-4</v>
      </c>
      <c r="BI383" s="5">
        <f t="shared" si="666"/>
        <v>1.7230101143397172E-4</v>
      </c>
      <c r="BJ383" s="8">
        <f t="shared" si="667"/>
        <v>0.49673619345932712</v>
      </c>
      <c r="BK383" s="8">
        <f t="shared" si="668"/>
        <v>0.2150016974418355</v>
      </c>
      <c r="BL383" s="8">
        <f t="shared" si="669"/>
        <v>0.26974188441059921</v>
      </c>
      <c r="BM383" s="8">
        <f t="shared" si="670"/>
        <v>0.69942584707836541</v>
      </c>
      <c r="BN383" s="8">
        <f t="shared" si="671"/>
        <v>0.29363101273014375</v>
      </c>
    </row>
    <row r="384" spans="1:66" x14ac:dyDescent="0.25">
      <c r="A384" t="s">
        <v>16</v>
      </c>
      <c r="B384" t="s">
        <v>256</v>
      </c>
      <c r="C384" t="s">
        <v>251</v>
      </c>
      <c r="D384" s="16"/>
      <c r="E384">
        <f>VLOOKUP(A384,home!$A$2:$E$405,3,FALSE)</f>
        <v>1.6373</v>
      </c>
      <c r="F384">
        <f>VLOOKUP(B384,home!$B$2:$E$405,3,FALSE)</f>
        <v>0.82630000000000003</v>
      </c>
      <c r="G384">
        <f>VLOOKUP(C384,away!$B$2:$E$405,4,FALSE)</f>
        <v>1.8633999999999999</v>
      </c>
      <c r="H384">
        <f>VLOOKUP(A384,away!$A$2:$E$405,3,FALSE)</f>
        <v>1.3301000000000001</v>
      </c>
      <c r="I384">
        <f>VLOOKUP(C384,away!$B$2:$E$405,3,FALSE)</f>
        <v>0.43430000000000002</v>
      </c>
      <c r="J384">
        <f>VLOOKUP(B384,home!$B$2:$E$405,4,FALSE)</f>
        <v>0.92869999999999997</v>
      </c>
      <c r="K384" s="3">
        <f t="shared" si="616"/>
        <v>2.5209957047659999</v>
      </c>
      <c r="L384" s="3">
        <f t="shared" si="617"/>
        <v>0.53647509874100008</v>
      </c>
      <c r="M384" s="5">
        <f t="shared" si="618"/>
        <v>4.7006433507237828E-2</v>
      </c>
      <c r="N384" s="5">
        <f t="shared" si="619"/>
        <v>0.11850301696811513</v>
      </c>
      <c r="O384" s="5">
        <f t="shared" si="620"/>
        <v>2.5217781057257666E-2</v>
      </c>
      <c r="P384" s="5">
        <f t="shared" si="621"/>
        <v>6.3573917729075974E-2</v>
      </c>
      <c r="Q384" s="5">
        <f t="shared" si="622"/>
        <v>0.14937279838921536</v>
      </c>
      <c r="R384" s="5">
        <f t="shared" si="623"/>
        <v>6.7643557913606121E-3</v>
      </c>
      <c r="S384" s="5">
        <f t="shared" si="624"/>
        <v>2.1495158821190973E-2</v>
      </c>
      <c r="T384" s="5">
        <f t="shared" si="625"/>
        <v>8.0134786765073809E-2</v>
      </c>
      <c r="U384" s="5">
        <f t="shared" si="626"/>
        <v>1.705291189552912E-2</v>
      </c>
      <c r="V384" s="5">
        <f t="shared" si="627"/>
        <v>3.2301286736785007E-3</v>
      </c>
      <c r="W384" s="5">
        <f t="shared" si="628"/>
        <v>0.12552272771602985</v>
      </c>
      <c r="X384" s="5">
        <f t="shared" si="629"/>
        <v>6.7339817745696778E-2</v>
      </c>
      <c r="Y384" s="5">
        <f t="shared" si="630"/>
        <v>1.8063067687161809E-2</v>
      </c>
      <c r="Z384" s="5">
        <f t="shared" si="631"/>
        <v>1.2096361470298137E-3</v>
      </c>
      <c r="AA384" s="5">
        <f t="shared" si="632"/>
        <v>3.0494875309918534E-3</v>
      </c>
      <c r="AB384" s="5">
        <f t="shared" si="633"/>
        <v>3.8438724836839695E-3</v>
      </c>
      <c r="AC384" s="5">
        <f t="shared" si="634"/>
        <v>2.7303700689601767E-4</v>
      </c>
      <c r="AD384" s="5">
        <f t="shared" si="635"/>
        <v>7.9110564355655846E-2</v>
      </c>
      <c r="AE384" s="5">
        <f t="shared" si="636"/>
        <v>4.2440847824156712E-2</v>
      </c>
      <c r="AF384" s="5">
        <f t="shared" si="637"/>
        <v>1.1384229013558112E-2</v>
      </c>
      <c r="AG384" s="5">
        <f t="shared" si="638"/>
        <v>2.035785128046249E-3</v>
      </c>
      <c r="AH384" s="5">
        <f t="shared" si="639"/>
        <v>1.6223491785462551E-4</v>
      </c>
      <c r="AI384" s="5">
        <f t="shared" si="640"/>
        <v>4.0899353107457572E-4</v>
      </c>
      <c r="AJ384" s="5">
        <f t="shared" si="641"/>
        <v>5.1553546755804254E-4</v>
      </c>
      <c r="AK384" s="5">
        <f t="shared" si="642"/>
        <v>4.332208997894522E-4</v>
      </c>
      <c r="AL384" s="5">
        <f t="shared" si="643"/>
        <v>1.4770771503630772E-5</v>
      </c>
      <c r="AM384" s="5">
        <f t="shared" si="644"/>
        <v>3.9887478588444512E-2</v>
      </c>
      <c r="AN384" s="5">
        <f t="shared" si="645"/>
        <v>2.1398639014265294E-2</v>
      </c>
      <c r="AO384" s="5">
        <f t="shared" si="646"/>
        <v>5.7399184890504938E-3</v>
      </c>
      <c r="AP384" s="5">
        <f t="shared" si="647"/>
        <v>1.0264411127262189E-3</v>
      </c>
      <c r="AQ384" s="5">
        <f t="shared" si="648"/>
        <v>1.3766502432540503E-4</v>
      </c>
      <c r="AR384" s="5">
        <f t="shared" si="649"/>
        <v>1.7406998715059657E-5</v>
      </c>
      <c r="AS384" s="5">
        <f t="shared" si="650"/>
        <v>4.3882968993532668E-5</v>
      </c>
      <c r="AT384" s="5">
        <f t="shared" si="651"/>
        <v>5.5314388172537719E-5</v>
      </c>
      <c r="AU384" s="5">
        <f t="shared" si="652"/>
        <v>4.6482444998242268E-5</v>
      </c>
      <c r="AV384" s="5">
        <f t="shared" si="653"/>
        <v>2.9295511046897651E-5</v>
      </c>
      <c r="AW384" s="5">
        <f t="shared" si="654"/>
        <v>5.5490974692397611E-7</v>
      </c>
      <c r="AX384" s="5">
        <f t="shared" si="655"/>
        <v>1.6759360365902396E-2</v>
      </c>
      <c r="AY384" s="5">
        <f t="shared" si="656"/>
        <v>8.9909795071334911E-3</v>
      </c>
      <c r="AZ384" s="5">
        <f t="shared" si="657"/>
        <v>2.4117183094338737E-3</v>
      </c>
      <c r="BA384" s="5">
        <f t="shared" si="658"/>
        <v>4.3127560606300513E-4</v>
      </c>
      <c r="BB384" s="5">
        <f t="shared" si="659"/>
        <v>5.7842155836808816E-5</v>
      </c>
      <c r="BC384" s="5">
        <f t="shared" si="660"/>
        <v>6.2061752527888668E-6</v>
      </c>
      <c r="BD384" s="5">
        <f t="shared" si="661"/>
        <v>1.5564035590743476E-6</v>
      </c>
      <c r="BE384" s="5">
        <f t="shared" si="662"/>
        <v>3.9236866873089458E-6</v>
      </c>
      <c r="BF384" s="5">
        <f t="shared" si="663"/>
        <v>4.9457986427766946E-6</v>
      </c>
      <c r="BG384" s="5">
        <f t="shared" si="664"/>
        <v>4.1561123783591857E-6</v>
      </c>
      <c r="BH384" s="5">
        <f t="shared" si="665"/>
        <v>2.619385363592078E-6</v>
      </c>
      <c r="BI384" s="5">
        <f t="shared" si="666"/>
        <v>1.3206918501485109E-6</v>
      </c>
      <c r="BJ384" s="8">
        <f t="shared" si="667"/>
        <v>0.79075516594114414</v>
      </c>
      <c r="BK384" s="8">
        <f t="shared" si="668"/>
        <v>0.14458442601671639</v>
      </c>
      <c r="BL384" s="8">
        <f t="shared" si="669"/>
        <v>5.7659297965507443E-2</v>
      </c>
      <c r="BM384" s="8">
        <f t="shared" si="670"/>
        <v>0.57477979803074863</v>
      </c>
      <c r="BN384" s="8">
        <f t="shared" si="671"/>
        <v>0.41043830344226251</v>
      </c>
    </row>
    <row r="385" spans="1:66" x14ac:dyDescent="0.25">
      <c r="A385" t="s">
        <v>16</v>
      </c>
      <c r="B385" t="s">
        <v>496</v>
      </c>
      <c r="C385" t="s">
        <v>494</v>
      </c>
      <c r="D385" s="16"/>
      <c r="E385">
        <f>VLOOKUP(A385,home!$A$2:$E$405,3,FALSE)</f>
        <v>1.6373</v>
      </c>
      <c r="F385" t="e">
        <f>VLOOKUP(B385,home!$B$2:$E$405,3,FALSE)</f>
        <v>#N/A</v>
      </c>
      <c r="G385" t="e">
        <f>VLOOKUP(C385,away!$B$2:$E$405,4,FALSE)</f>
        <v>#N/A</v>
      </c>
      <c r="H385">
        <f>VLOOKUP(A385,away!$A$2:$E$405,3,FALSE)</f>
        <v>1.3301000000000001</v>
      </c>
      <c r="I385" t="e">
        <f>VLOOKUP(C385,away!$B$2:$E$405,3,FALSE)</f>
        <v>#N/A</v>
      </c>
      <c r="J385" t="e">
        <f>VLOOKUP(B385,home!$B$2:$E$405,4,FALSE)</f>
        <v>#N/A</v>
      </c>
      <c r="K385" s="3" t="e">
        <f t="shared" si="616"/>
        <v>#N/A</v>
      </c>
      <c r="L385" s="3" t="e">
        <f t="shared" si="617"/>
        <v>#N/A</v>
      </c>
      <c r="M385" s="5" t="e">
        <f t="shared" si="618"/>
        <v>#N/A</v>
      </c>
      <c r="N385" s="5" t="e">
        <f t="shared" si="619"/>
        <v>#N/A</v>
      </c>
      <c r="O385" s="5" t="e">
        <f t="shared" si="620"/>
        <v>#N/A</v>
      </c>
      <c r="P385" s="5" t="e">
        <f t="shared" si="621"/>
        <v>#N/A</v>
      </c>
      <c r="Q385" s="5" t="e">
        <f t="shared" si="622"/>
        <v>#N/A</v>
      </c>
      <c r="R385" s="5" t="e">
        <f t="shared" si="623"/>
        <v>#N/A</v>
      </c>
      <c r="S385" s="5" t="e">
        <f t="shared" si="624"/>
        <v>#N/A</v>
      </c>
      <c r="T385" s="5" t="e">
        <f t="shared" si="625"/>
        <v>#N/A</v>
      </c>
      <c r="U385" s="5" t="e">
        <f t="shared" si="626"/>
        <v>#N/A</v>
      </c>
      <c r="V385" s="5" t="e">
        <f t="shared" si="627"/>
        <v>#N/A</v>
      </c>
      <c r="W385" s="5" t="e">
        <f t="shared" si="628"/>
        <v>#N/A</v>
      </c>
      <c r="X385" s="5" t="e">
        <f t="shared" si="629"/>
        <v>#N/A</v>
      </c>
      <c r="Y385" s="5" t="e">
        <f t="shared" si="630"/>
        <v>#N/A</v>
      </c>
      <c r="Z385" s="5" t="e">
        <f t="shared" si="631"/>
        <v>#N/A</v>
      </c>
      <c r="AA385" s="5" t="e">
        <f t="shared" si="632"/>
        <v>#N/A</v>
      </c>
      <c r="AB385" s="5" t="e">
        <f t="shared" si="633"/>
        <v>#N/A</v>
      </c>
      <c r="AC385" s="5" t="e">
        <f t="shared" si="634"/>
        <v>#N/A</v>
      </c>
      <c r="AD385" s="5" t="e">
        <f t="shared" si="635"/>
        <v>#N/A</v>
      </c>
      <c r="AE385" s="5" t="e">
        <f t="shared" si="636"/>
        <v>#N/A</v>
      </c>
      <c r="AF385" s="5" t="e">
        <f t="shared" si="637"/>
        <v>#N/A</v>
      </c>
      <c r="AG385" s="5" t="e">
        <f t="shared" si="638"/>
        <v>#N/A</v>
      </c>
      <c r="AH385" s="5" t="e">
        <f t="shared" si="639"/>
        <v>#N/A</v>
      </c>
      <c r="AI385" s="5" t="e">
        <f t="shared" si="640"/>
        <v>#N/A</v>
      </c>
      <c r="AJ385" s="5" t="e">
        <f t="shared" si="641"/>
        <v>#N/A</v>
      </c>
      <c r="AK385" s="5" t="e">
        <f t="shared" si="642"/>
        <v>#N/A</v>
      </c>
      <c r="AL385" s="5" t="e">
        <f t="shared" si="643"/>
        <v>#N/A</v>
      </c>
      <c r="AM385" s="5" t="e">
        <f t="shared" si="644"/>
        <v>#N/A</v>
      </c>
      <c r="AN385" s="5" t="e">
        <f t="shared" si="645"/>
        <v>#N/A</v>
      </c>
      <c r="AO385" s="5" t="e">
        <f t="shared" si="646"/>
        <v>#N/A</v>
      </c>
      <c r="AP385" s="5" t="e">
        <f t="shared" si="647"/>
        <v>#N/A</v>
      </c>
      <c r="AQ385" s="5" t="e">
        <f t="shared" si="648"/>
        <v>#N/A</v>
      </c>
      <c r="AR385" s="5" t="e">
        <f t="shared" si="649"/>
        <v>#N/A</v>
      </c>
      <c r="AS385" s="5" t="e">
        <f t="shared" si="650"/>
        <v>#N/A</v>
      </c>
      <c r="AT385" s="5" t="e">
        <f t="shared" si="651"/>
        <v>#N/A</v>
      </c>
      <c r="AU385" s="5" t="e">
        <f t="shared" si="652"/>
        <v>#N/A</v>
      </c>
      <c r="AV385" s="5" t="e">
        <f t="shared" si="653"/>
        <v>#N/A</v>
      </c>
      <c r="AW385" s="5" t="e">
        <f t="shared" si="654"/>
        <v>#N/A</v>
      </c>
      <c r="AX385" s="5" t="e">
        <f t="shared" si="655"/>
        <v>#N/A</v>
      </c>
      <c r="AY385" s="5" t="e">
        <f t="shared" si="656"/>
        <v>#N/A</v>
      </c>
      <c r="AZ385" s="5" t="e">
        <f t="shared" si="657"/>
        <v>#N/A</v>
      </c>
      <c r="BA385" s="5" t="e">
        <f t="shared" si="658"/>
        <v>#N/A</v>
      </c>
      <c r="BB385" s="5" t="e">
        <f t="shared" si="659"/>
        <v>#N/A</v>
      </c>
      <c r="BC385" s="5" t="e">
        <f t="shared" si="660"/>
        <v>#N/A</v>
      </c>
      <c r="BD385" s="5" t="e">
        <f t="shared" si="661"/>
        <v>#N/A</v>
      </c>
      <c r="BE385" s="5" t="e">
        <f t="shared" si="662"/>
        <v>#N/A</v>
      </c>
      <c r="BF385" s="5" t="e">
        <f t="shared" si="663"/>
        <v>#N/A</v>
      </c>
      <c r="BG385" s="5" t="e">
        <f t="shared" si="664"/>
        <v>#N/A</v>
      </c>
      <c r="BH385" s="5" t="e">
        <f t="shared" si="665"/>
        <v>#N/A</v>
      </c>
      <c r="BI385" s="5" t="e">
        <f t="shared" si="666"/>
        <v>#N/A</v>
      </c>
      <c r="BJ385" s="8" t="e">
        <f t="shared" si="667"/>
        <v>#N/A</v>
      </c>
      <c r="BK385" s="8" t="e">
        <f t="shared" si="668"/>
        <v>#N/A</v>
      </c>
      <c r="BL385" s="8" t="e">
        <f t="shared" si="669"/>
        <v>#N/A</v>
      </c>
      <c r="BM385" s="8" t="e">
        <f t="shared" si="670"/>
        <v>#N/A</v>
      </c>
      <c r="BN385" s="8" t="e">
        <f t="shared" si="671"/>
        <v>#N/A</v>
      </c>
    </row>
    <row r="386" spans="1:66" x14ac:dyDescent="0.25">
      <c r="A386" t="s">
        <v>69</v>
      </c>
      <c r="B386" t="s">
        <v>260</v>
      </c>
      <c r="C386" t="s">
        <v>75</v>
      </c>
      <c r="D386" s="16"/>
      <c r="E386">
        <f>VLOOKUP(A386,home!$A$2:$E$405,3,FALSE)</f>
        <v>1.3526</v>
      </c>
      <c r="F386">
        <f>VLOOKUP(B386,home!$B$2:$E$405,3,FALSE)</f>
        <v>1.1284000000000001</v>
      </c>
      <c r="G386">
        <f>VLOOKUP(C386,away!$B$2:$E$405,4,FALSE)</f>
        <v>1.0894999999999999</v>
      </c>
      <c r="H386">
        <f>VLOOKUP(A386,away!$A$2:$E$405,3,FALSE)</f>
        <v>1.3421000000000001</v>
      </c>
      <c r="I386">
        <f>VLOOKUP(C386,away!$B$2:$E$405,3,FALSE)</f>
        <v>0.74509999999999998</v>
      </c>
      <c r="J386">
        <f>VLOOKUP(B386,home!$B$2:$E$405,4,FALSE)</f>
        <v>0.7843</v>
      </c>
      <c r="K386" s="3">
        <f t="shared" si="616"/>
        <v>1.6628753486800001</v>
      </c>
      <c r="L386" s="3">
        <f t="shared" si="617"/>
        <v>0.78429898825300004</v>
      </c>
      <c r="M386" s="5">
        <f t="shared" si="618"/>
        <v>8.6537767924408343E-2</v>
      </c>
      <c r="N386" s="5">
        <f t="shared" si="619"/>
        <v>0.14390152101128945</v>
      </c>
      <c r="O386" s="5">
        <f t="shared" si="620"/>
        <v>6.7871483828786383E-2</v>
      </c>
      <c r="P386" s="5">
        <f t="shared" si="621"/>
        <v>0.11286181733722214</v>
      </c>
      <c r="Q386" s="5">
        <f t="shared" si="622"/>
        <v>0.11964514596361518</v>
      </c>
      <c r="R386" s="5">
        <f t="shared" si="623"/>
        <v>2.6615768049073507E-2</v>
      </c>
      <c r="S386" s="5">
        <f t="shared" si="624"/>
        <v>3.6798354401130079E-2</v>
      </c>
      <c r="T386" s="5">
        <f t="shared" si="625"/>
        <v>9.3837566928645894E-2</v>
      </c>
      <c r="U386" s="5">
        <f t="shared" si="626"/>
        <v>4.4258704574989108E-2</v>
      </c>
      <c r="V386" s="5">
        <f t="shared" si="627"/>
        <v>5.3324554794496846E-3</v>
      </c>
      <c r="W386" s="5">
        <f t="shared" si="628"/>
        <v>6.631832127070536E-2</v>
      </c>
      <c r="X386" s="5">
        <f t="shared" si="629"/>
        <v>5.2013392275251633E-2</v>
      </c>
      <c r="Y386" s="5">
        <f t="shared" si="630"/>
        <v>2.0397025468543131E-2</v>
      </c>
      <c r="Z386" s="5">
        <f t="shared" si="631"/>
        <v>6.9582399841549595E-3</v>
      </c>
      <c r="AA386" s="5">
        <f t="shared" si="632"/>
        <v>1.1570685739850796E-2</v>
      </c>
      <c r="AB386" s="5">
        <f t="shared" si="633"/>
        <v>9.6203040420605509E-3</v>
      </c>
      <c r="AC386" s="5">
        <f t="shared" si="634"/>
        <v>4.3465892892440976E-4</v>
      </c>
      <c r="AD386" s="5">
        <f t="shared" si="635"/>
        <v>2.7569775401724117E-2</v>
      </c>
      <c r="AE386" s="5">
        <f t="shared" si="636"/>
        <v>2.1622946953934675E-2</v>
      </c>
      <c r="AF386" s="5">
        <f t="shared" si="637"/>
        <v>8.4794277095096258E-3</v>
      </c>
      <c r="AG386" s="5">
        <f t="shared" si="638"/>
        <v>2.2168021911776179E-3</v>
      </c>
      <c r="AH386" s="5">
        <f t="shared" si="639"/>
        <v>1.3643351448985762E-3</v>
      </c>
      <c r="AI386" s="5">
        <f t="shared" si="640"/>
        <v>2.2687192797895979E-3</v>
      </c>
      <c r="AJ386" s="5">
        <f t="shared" si="641"/>
        <v>1.8862986817185837E-3</v>
      </c>
      <c r="AK386" s="5">
        <f t="shared" si="642"/>
        <v>1.045559859359138E-3</v>
      </c>
      <c r="AL386" s="5">
        <f t="shared" si="643"/>
        <v>2.2675138412680411E-5</v>
      </c>
      <c r="AM386" s="5">
        <f t="shared" si="644"/>
        <v>9.1690199768342546E-3</v>
      </c>
      <c r="AN386" s="5">
        <f t="shared" si="645"/>
        <v>7.1912530911026522E-3</v>
      </c>
      <c r="AO386" s="5">
        <f t="shared" si="646"/>
        <v>2.8200462618115344E-3</v>
      </c>
      <c r="AP386" s="5">
        <f t="shared" si="647"/>
        <v>7.3725314332181383E-4</v>
      </c>
      <c r="AQ386" s="5">
        <f t="shared" si="648"/>
        <v>1.4455672359841063E-4</v>
      </c>
      <c r="AR386" s="5">
        <f t="shared" si="649"/>
        <v>2.1400933475639275E-4</v>
      </c>
      <c r="AS386" s="5">
        <f t="shared" si="650"/>
        <v>3.5587084715381145E-4</v>
      </c>
      <c r="AT386" s="5">
        <f t="shared" si="651"/>
        <v>2.9588442952297069E-4</v>
      </c>
      <c r="AU386" s="5">
        <f t="shared" si="652"/>
        <v>1.6400630797066426E-4</v>
      </c>
      <c r="AV386" s="5">
        <f t="shared" si="653"/>
        <v>6.8180511638109471E-5</v>
      </c>
      <c r="AW386" s="5">
        <f t="shared" si="654"/>
        <v>8.2146449239224935E-7</v>
      </c>
      <c r="AX386" s="5">
        <f t="shared" si="655"/>
        <v>2.5411562151720257E-3</v>
      </c>
      <c r="AY386" s="5">
        <f t="shared" si="656"/>
        <v>1.9930262485522428E-3</v>
      </c>
      <c r="AZ386" s="5">
        <f t="shared" si="657"/>
        <v>7.81564235150598E-4</v>
      </c>
      <c r="BA386" s="5">
        <f t="shared" si="658"/>
        <v>2.0432667962778131E-4</v>
      </c>
      <c r="BB386" s="5">
        <f t="shared" si="659"/>
        <v>4.0063302026290925E-5</v>
      </c>
      <c r="BC386" s="5">
        <f t="shared" si="660"/>
        <v>6.28432144905887E-6</v>
      </c>
      <c r="BD386" s="5">
        <f t="shared" si="661"/>
        <v>2.797455078768939E-5</v>
      </c>
      <c r="BE386" s="5">
        <f t="shared" si="662"/>
        <v>4.6518190895245362E-5</v>
      </c>
      <c r="BF386" s="5">
        <f t="shared" si="663"/>
        <v>3.8676976452446982E-5</v>
      </c>
      <c r="BG386" s="5">
        <f t="shared" si="664"/>
        <v>2.1438330234750309E-5</v>
      </c>
      <c r="BH386" s="5">
        <f t="shared" si="665"/>
        <v>8.9123177160568534E-6</v>
      </c>
      <c r="BI386" s="5">
        <f t="shared" si="666"/>
        <v>2.964014685926996E-6</v>
      </c>
      <c r="BJ386" s="8">
        <f t="shared" si="667"/>
        <v>0.58163047537304347</v>
      </c>
      <c r="BK386" s="8">
        <f t="shared" si="668"/>
        <v>0.24398075545809958</v>
      </c>
      <c r="BL386" s="8">
        <f t="shared" si="669"/>
        <v>0.16774629501234026</v>
      </c>
      <c r="BM386" s="8">
        <f t="shared" si="670"/>
        <v>0.44089005692918321</v>
      </c>
      <c r="BN386" s="8">
        <f t="shared" si="671"/>
        <v>0.55743350411439496</v>
      </c>
    </row>
    <row r="387" spans="1:66" x14ac:dyDescent="0.25">
      <c r="A387" t="s">
        <v>69</v>
      </c>
      <c r="B387" t="s">
        <v>351</v>
      </c>
      <c r="C387" t="s">
        <v>325</v>
      </c>
      <c r="D387" s="16"/>
      <c r="E387">
        <f>VLOOKUP(A387,home!$A$2:$E$405,3,FALSE)</f>
        <v>1.3526</v>
      </c>
      <c r="F387">
        <f>VLOOKUP(B387,home!$B$2:$E$405,3,FALSE)</f>
        <v>1.1284000000000001</v>
      </c>
      <c r="G387">
        <f>VLOOKUP(C387,away!$B$2:$E$405,4,FALSE)</f>
        <v>1.1284000000000001</v>
      </c>
      <c r="H387">
        <f>VLOOKUP(A387,away!$A$2:$E$405,3,FALSE)</f>
        <v>1.3421000000000001</v>
      </c>
      <c r="I387">
        <f>VLOOKUP(C387,away!$B$2:$E$405,3,FALSE)</f>
        <v>0.7843</v>
      </c>
      <c r="J387">
        <f>VLOOKUP(B387,home!$B$2:$E$405,4,FALSE)</f>
        <v>1.0588</v>
      </c>
      <c r="K387" s="3">
        <f t="shared" si="616"/>
        <v>1.7222474010560003</v>
      </c>
      <c r="L387" s="3">
        <f t="shared" si="617"/>
        <v>1.1145024409639999</v>
      </c>
      <c r="M387" s="5">
        <f t="shared" si="618"/>
        <v>5.8615867534113547E-2</v>
      </c>
      <c r="N387" s="5">
        <f t="shared" si="619"/>
        <v>0.10095102552126983</v>
      </c>
      <c r="O387" s="5">
        <f t="shared" si="620"/>
        <v>6.5327527445992017E-2</v>
      </c>
      <c r="P387" s="5">
        <f t="shared" si="621"/>
        <v>0.11251016436127426</v>
      </c>
      <c r="Q387" s="5">
        <f t="shared" si="622"/>
        <v>8.6931320668972467E-2</v>
      </c>
      <c r="R387" s="5">
        <f t="shared" si="623"/>
        <v>3.640384440035041E-2</v>
      </c>
      <c r="S387" s="5">
        <f t="shared" si="624"/>
        <v>5.3989378717434658E-2</v>
      </c>
      <c r="T387" s="5">
        <f t="shared" si="625"/>
        <v>9.6885169081794023E-2</v>
      </c>
      <c r="U387" s="5">
        <f t="shared" si="626"/>
        <v>6.2696426406950514E-2</v>
      </c>
      <c r="V387" s="5">
        <f t="shared" si="627"/>
        <v>1.1514428371249235E-2</v>
      </c>
      <c r="W387" s="5">
        <f t="shared" si="628"/>
        <v>4.9905747030834537E-2</v>
      </c>
      <c r="X387" s="5">
        <f t="shared" si="629"/>
        <v>5.562007688399697E-2</v>
      </c>
      <c r="Y387" s="5">
        <f t="shared" si="630"/>
        <v>3.0994355726909995E-2</v>
      </c>
      <c r="Z387" s="5">
        <f t="shared" si="631"/>
        <v>1.352405781488805E-2</v>
      </c>
      <c r="AA387" s="5">
        <f t="shared" si="632"/>
        <v>2.3291773423422032E-2</v>
      </c>
      <c r="AB387" s="5">
        <f t="shared" si="633"/>
        <v>2.005709812223691E-2</v>
      </c>
      <c r="AC387" s="5">
        <f t="shared" si="634"/>
        <v>1.3813348277893957E-3</v>
      </c>
      <c r="AD387" s="5">
        <f t="shared" si="635"/>
        <v>2.148751078040325E-2</v>
      </c>
      <c r="AE387" s="5">
        <f t="shared" si="636"/>
        <v>2.3947883214999681E-2</v>
      </c>
      <c r="AF387" s="5">
        <f t="shared" si="637"/>
        <v>1.3344987149518976E-2</v>
      </c>
      <c r="AG387" s="5">
        <f t="shared" si="638"/>
        <v>4.9576735842573683E-3</v>
      </c>
      <c r="AH387" s="5">
        <f t="shared" si="639"/>
        <v>3.7681488616077507E-3</v>
      </c>
      <c r="AI387" s="5">
        <f t="shared" si="640"/>
        <v>6.489684583696074E-3</v>
      </c>
      <c r="AJ387" s="5">
        <f t="shared" si="641"/>
        <v>5.5884212039718772E-3</v>
      </c>
      <c r="AK387" s="5">
        <f t="shared" si="642"/>
        <v>3.2082146315156037E-3</v>
      </c>
      <c r="AL387" s="5">
        <f t="shared" si="643"/>
        <v>1.0605606642064178E-4</v>
      </c>
      <c r="AM387" s="5">
        <f t="shared" si="644"/>
        <v>7.4013619193424446E-3</v>
      </c>
      <c r="AN387" s="5">
        <f t="shared" si="645"/>
        <v>8.2488359255651483E-3</v>
      </c>
      <c r="AO387" s="5">
        <f t="shared" si="646"/>
        <v>4.5966738870769483E-3</v>
      </c>
      <c r="AP387" s="5">
        <f t="shared" si="647"/>
        <v>1.7076680891542446E-3</v>
      </c>
      <c r="AQ387" s="5">
        <f t="shared" si="648"/>
        <v>4.758000634296841E-4</v>
      </c>
      <c r="AR387" s="5">
        <f t="shared" si="649"/>
        <v>8.3992222083551101E-4</v>
      </c>
      <c r="AS387" s="5">
        <f t="shared" si="650"/>
        <v>1.4465538619231426E-3</v>
      </c>
      <c r="AT387" s="5">
        <f t="shared" si="651"/>
        <v>1.2456618145923264E-3</v>
      </c>
      <c r="AU387" s="5">
        <f t="shared" si="652"/>
        <v>7.1511260759211188E-4</v>
      </c>
      <c r="AV387" s="5">
        <f t="shared" si="653"/>
        <v>3.0790020747197358E-4</v>
      </c>
      <c r="AW387" s="5">
        <f t="shared" si="654"/>
        <v>5.6547000963292288E-6</v>
      </c>
      <c r="AX387" s="5">
        <f t="shared" si="655"/>
        <v>2.1244960549770663E-3</v>
      </c>
      <c r="AY387" s="5">
        <f t="shared" si="656"/>
        <v>2.3677560390903281E-3</v>
      </c>
      <c r="AZ387" s="5">
        <f t="shared" si="657"/>
        <v>1.3194349425867118E-3</v>
      </c>
      <c r="BA387" s="5">
        <f t="shared" si="658"/>
        <v>4.9017115473536153E-4</v>
      </c>
      <c r="BB387" s="5">
        <f t="shared" si="659"/>
        <v>1.3657423711067583E-4</v>
      </c>
      <c r="BC387" s="5">
        <f t="shared" si="660"/>
        <v>3.044246412652886E-5</v>
      </c>
      <c r="BD387" s="5">
        <f t="shared" si="661"/>
        <v>1.5601589422351326E-4</v>
      </c>
      <c r="BE387" s="5">
        <f t="shared" si="662"/>
        <v>2.6869796834987357E-4</v>
      </c>
      <c r="BF387" s="5">
        <f t="shared" si="663"/>
        <v>2.3138218882979859E-4</v>
      </c>
      <c r="BG387" s="5">
        <f t="shared" si="664"/>
        <v>1.3283245778758978E-4</v>
      </c>
      <c r="BH387" s="5">
        <f t="shared" si="665"/>
        <v>5.7192588800139352E-5</v>
      </c>
      <c r="BI387" s="5">
        <f t="shared" si="666"/>
        <v>1.9699957484140868E-5</v>
      </c>
      <c r="BJ387" s="8">
        <f t="shared" si="667"/>
        <v>0.51392496442015234</v>
      </c>
      <c r="BK387" s="8">
        <f t="shared" si="668"/>
        <v>0.24048498591737211</v>
      </c>
      <c r="BL387" s="8">
        <f t="shared" si="669"/>
        <v>0.23225211084763331</v>
      </c>
      <c r="BM387" s="8">
        <f t="shared" si="670"/>
        <v>0.53708426772907925</v>
      </c>
      <c r="BN387" s="8">
        <f t="shared" si="671"/>
        <v>0.46073974993197253</v>
      </c>
    </row>
    <row r="388" spans="1:66" x14ac:dyDescent="0.25">
      <c r="A388" t="s">
        <v>69</v>
      </c>
      <c r="B388" t="s">
        <v>263</v>
      </c>
      <c r="C388" t="s">
        <v>359</v>
      </c>
      <c r="D388" s="16"/>
      <c r="E388">
        <f>VLOOKUP(A388,home!$A$2:$E$405,3,FALSE)</f>
        <v>1.3526</v>
      </c>
      <c r="F388">
        <f>VLOOKUP(B388,home!$B$2:$E$405,3,FALSE)</f>
        <v>0.7782</v>
      </c>
      <c r="G388">
        <f>VLOOKUP(C388,away!$B$2:$E$405,4,FALSE)</f>
        <v>0.7641</v>
      </c>
      <c r="H388">
        <f>VLOOKUP(A388,away!$A$2:$E$405,3,FALSE)</f>
        <v>1.3421000000000001</v>
      </c>
      <c r="I388">
        <f>VLOOKUP(C388,away!$B$2:$E$405,3,FALSE)</f>
        <v>1.6466000000000001</v>
      </c>
      <c r="J388">
        <f>VLOOKUP(B388,home!$B$2:$E$405,4,FALSE)</f>
        <v>1.2548999999999999</v>
      </c>
      <c r="K388" s="3">
        <f t="shared" si="616"/>
        <v>0.80428655581199993</v>
      </c>
      <c r="L388" s="3">
        <f t="shared" si="617"/>
        <v>2.773205844114</v>
      </c>
      <c r="M388" s="5">
        <f t="shared" si="618"/>
        <v>2.7945687073563198E-2</v>
      </c>
      <c r="N388" s="5">
        <f t="shared" si="619"/>
        <v>2.2476340406196071E-2</v>
      </c>
      <c r="O388" s="5">
        <f t="shared" si="620"/>
        <v>7.7499142710186528E-2</v>
      </c>
      <c r="P388" s="5">
        <f t="shared" si="621"/>
        <v>6.2331518568758591E-2</v>
      </c>
      <c r="Q388" s="5">
        <f t="shared" si="622"/>
        <v>9.0387092062787638E-3</v>
      </c>
      <c r="R388" s="5">
        <f t="shared" si="623"/>
        <v>0.1074605377388571</v>
      </c>
      <c r="S388" s="5">
        <f t="shared" si="624"/>
        <v>3.4756867820606732E-2</v>
      </c>
      <c r="T388" s="5">
        <f t="shared" si="625"/>
        <v>2.5066201194099285E-2</v>
      </c>
      <c r="U388" s="5">
        <f t="shared" si="626"/>
        <v>8.642906578369082E-2</v>
      </c>
      <c r="V388" s="5">
        <f t="shared" si="627"/>
        <v>8.6137257214887238E-3</v>
      </c>
      <c r="W388" s="5">
        <f t="shared" si="628"/>
        <v>2.4232374321680543E-3</v>
      </c>
      <c r="X388" s="5">
        <f t="shared" si="629"/>
        <v>6.7201362085642516E-3</v>
      </c>
      <c r="Y388" s="5">
        <f t="shared" si="630"/>
        <v>9.3181605034162417E-3</v>
      </c>
      <c r="Z388" s="5">
        <f t="shared" si="631"/>
        <v>9.9336730423010514E-2</v>
      </c>
      <c r="AA388" s="5">
        <f t="shared" si="632"/>
        <v>7.9895196777548236E-2</v>
      </c>
      <c r="AB388" s="5">
        <f t="shared" si="633"/>
        <v>3.2129316321068135E-2</v>
      </c>
      <c r="AC388" s="5">
        <f t="shared" si="634"/>
        <v>1.2007814554304804E-3</v>
      </c>
      <c r="AD388" s="5">
        <f t="shared" si="635"/>
        <v>4.8724432205828966E-4</v>
      </c>
      <c r="AE388" s="5">
        <f t="shared" si="636"/>
        <v>1.351228801443413E-3</v>
      </c>
      <c r="AF388" s="5">
        <f t="shared" si="637"/>
        <v>1.8736178044490143E-3</v>
      </c>
      <c r="AG388" s="5">
        <f t="shared" si="638"/>
        <v>1.7319759483113493E-3</v>
      </c>
      <c r="AH388" s="5">
        <f t="shared" si="639"/>
        <v>6.8870300336067433E-2</v>
      </c>
      <c r="AI388" s="5">
        <f t="shared" si="640"/>
        <v>5.53914566550337E-2</v>
      </c>
      <c r="AJ388" s="5">
        <f t="shared" si="641"/>
        <v>2.2275301947243371E-2</v>
      </c>
      <c r="AK388" s="5">
        <f t="shared" si="642"/>
        <v>5.9719086276069028E-3</v>
      </c>
      <c r="AL388" s="5">
        <f t="shared" si="643"/>
        <v>1.0713142445081091E-4</v>
      </c>
      <c r="AM388" s="5">
        <f t="shared" si="644"/>
        <v>7.8376811525442952E-5</v>
      </c>
      <c r="AN388" s="5">
        <f t="shared" si="645"/>
        <v>2.1735503176537995E-4</v>
      </c>
      <c r="AO388" s="5">
        <f t="shared" si="646"/>
        <v>3.0138512216966787E-4</v>
      </c>
      <c r="AP388" s="5">
        <f t="shared" si="647"/>
        <v>2.7860099404331158E-4</v>
      </c>
      <c r="AQ388" s="5">
        <f t="shared" si="648"/>
        <v>1.9315447621422036E-4</v>
      </c>
      <c r="AR388" s="5">
        <f t="shared" si="649"/>
        <v>3.8198303875573721E-2</v>
      </c>
      <c r="AS388" s="5">
        <f t="shared" si="650"/>
        <v>3.0722382261945357E-2</v>
      </c>
      <c r="AT388" s="5">
        <f t="shared" si="651"/>
        <v>1.2354799507899855E-2</v>
      </c>
      <c r="AU388" s="5">
        <f t="shared" si="652"/>
        <v>3.3122663813188562E-3</v>
      </c>
      <c r="AV388" s="5">
        <f t="shared" si="653"/>
        <v>6.6600282994070455E-4</v>
      </c>
      <c r="AW388" s="5">
        <f t="shared" si="654"/>
        <v>6.637542191190794E-6</v>
      </c>
      <c r="AX388" s="5">
        <f t="shared" si="655"/>
        <v>1.0506235966220792E-5</v>
      </c>
      <c r="AY388" s="5">
        <f t="shared" si="656"/>
        <v>2.9135954981164197E-5</v>
      </c>
      <c r="AZ388" s="5">
        <f t="shared" si="657"/>
        <v>4.040000031380348E-5</v>
      </c>
      <c r="BA388" s="5">
        <f t="shared" si="658"/>
        <v>3.7345838990815748E-5</v>
      </c>
      <c r="BB388" s="5">
        <f t="shared" si="659"/>
        <v>2.5891924735667682E-5</v>
      </c>
      <c r="BC388" s="5">
        <f t="shared" si="660"/>
        <v>1.4360727398462689E-5</v>
      </c>
      <c r="BD388" s="5">
        <f t="shared" si="661"/>
        <v>1.7655293257163914E-2</v>
      </c>
      <c r="BE388" s="5">
        <f t="shared" si="662"/>
        <v>1.419991500565519E-2</v>
      </c>
      <c r="BF388" s="5">
        <f t="shared" si="663"/>
        <v>5.7104003663607742E-3</v>
      </c>
      <c r="BG388" s="5">
        <f t="shared" si="664"/>
        <v>1.5309327476559634E-3</v>
      </c>
      <c r="BH388" s="5">
        <f t="shared" si="665"/>
        <v>3.0782715669800401E-4</v>
      </c>
      <c r="BI388" s="5">
        <f t="shared" si="666"/>
        <v>4.9516248729207706E-5</v>
      </c>
      <c r="BJ388" s="8">
        <f t="shared" si="667"/>
        <v>8.1713364945088907E-2</v>
      </c>
      <c r="BK388" s="8">
        <f t="shared" si="668"/>
        <v>0.13498484801927971</v>
      </c>
      <c r="BL388" s="8">
        <f t="shared" si="669"/>
        <v>0.66062986653624356</v>
      </c>
      <c r="BM388" s="8">
        <f t="shared" si="670"/>
        <v>0.66989037580699262</v>
      </c>
      <c r="BN388" s="8">
        <f t="shared" si="671"/>
        <v>0.30675193570384029</v>
      </c>
    </row>
    <row r="389" spans="1:66" x14ac:dyDescent="0.25">
      <c r="A389" t="s">
        <v>69</v>
      </c>
      <c r="B389" t="s">
        <v>72</v>
      </c>
      <c r="C389" t="s">
        <v>381</v>
      </c>
      <c r="D389" s="16"/>
      <c r="E389">
        <f>VLOOKUP(A389,home!$A$2:$E$405,3,FALSE)</f>
        <v>1.3526</v>
      </c>
      <c r="F389">
        <f>VLOOKUP(B389,home!$B$2:$E$405,3,FALSE)</f>
        <v>1.0894999999999999</v>
      </c>
      <c r="G389">
        <f>VLOOKUP(C389,away!$B$2:$E$405,4,FALSE)</f>
        <v>0.7782</v>
      </c>
      <c r="H389">
        <f>VLOOKUP(A389,away!$A$2:$E$405,3,FALSE)</f>
        <v>1.3421000000000001</v>
      </c>
      <c r="I389">
        <f>VLOOKUP(C389,away!$B$2:$E$405,3,FALSE)</f>
        <v>0.90200000000000002</v>
      </c>
      <c r="J389">
        <f>VLOOKUP(B389,home!$B$2:$E$405,4,FALSE)</f>
        <v>0.82350000000000001</v>
      </c>
      <c r="K389" s="3">
        <f t="shared" si="616"/>
        <v>1.1468004221399999</v>
      </c>
      <c r="L389" s="3">
        <f t="shared" si="617"/>
        <v>0.99690785370000012</v>
      </c>
      <c r="M389" s="5">
        <f t="shared" si="618"/>
        <v>0.11721935436501961</v>
      </c>
      <c r="N389" s="5">
        <f t="shared" si="619"/>
        <v>0.13442720506878272</v>
      </c>
      <c r="O389" s="5">
        <f t="shared" si="620"/>
        <v>0.11685689497213142</v>
      </c>
      <c r="P389" s="5">
        <f t="shared" si="621"/>
        <v>0.13401153648400996</v>
      </c>
      <c r="Q389" s="5">
        <f t="shared" si="622"/>
        <v>7.7080587759990202E-2</v>
      </c>
      <c r="R389" s="5">
        <f t="shared" si="623"/>
        <v>5.8247778178356933E-2</v>
      </c>
      <c r="S389" s="5">
        <f t="shared" si="624"/>
        <v>3.830231792371238E-2</v>
      </c>
      <c r="T389" s="5">
        <f t="shared" si="625"/>
        <v>7.6842243305746322E-2</v>
      </c>
      <c r="U389" s="5">
        <f t="shared" si="626"/>
        <v>6.6798576603656803E-2</v>
      </c>
      <c r="V389" s="5">
        <f t="shared" si="627"/>
        <v>4.8654768315551759E-3</v>
      </c>
      <c r="W389" s="5">
        <f t="shared" si="628"/>
        <v>2.9465350193985353E-2</v>
      </c>
      <c r="X389" s="5">
        <f t="shared" si="629"/>
        <v>2.9374239020404817E-2</v>
      </c>
      <c r="Y389" s="5">
        <f t="shared" si="630"/>
        <v>1.4641704787951279E-2</v>
      </c>
      <c r="Z389" s="5">
        <f t="shared" si="631"/>
        <v>1.9355889175526508E-2</v>
      </c>
      <c r="AA389" s="5">
        <f t="shared" si="632"/>
        <v>2.2197341877388851E-2</v>
      </c>
      <c r="AB389" s="5">
        <f t="shared" si="633"/>
        <v>1.2727960517687719E-2</v>
      </c>
      <c r="AC389" s="5">
        <f t="shared" si="634"/>
        <v>3.4765484625817842E-4</v>
      </c>
      <c r="AD389" s="5">
        <f t="shared" si="635"/>
        <v>8.447719010241328E-3</v>
      </c>
      <c r="AE389" s="5">
        <f t="shared" si="636"/>
        <v>8.4215974271603707E-3</v>
      </c>
      <c r="AF389" s="5">
        <f t="shared" si="637"/>
        <v>4.1977783079179438E-3</v>
      </c>
      <c r="AG389" s="5">
        <f t="shared" si="638"/>
        <v>1.3949327210849654E-3</v>
      </c>
      <c r="AH389" s="5">
        <f t="shared" si="639"/>
        <v>4.8240094836072989E-3</v>
      </c>
      <c r="AI389" s="5">
        <f t="shared" si="640"/>
        <v>5.532176112208213E-3</v>
      </c>
      <c r="AJ389" s="5">
        <f t="shared" si="641"/>
        <v>3.1721509504166016E-3</v>
      </c>
      <c r="AK389" s="5">
        <f t="shared" si="642"/>
        <v>1.2126080163431868E-3</v>
      </c>
      <c r="AL389" s="5">
        <f t="shared" si="643"/>
        <v>1.589831657597801E-5</v>
      </c>
      <c r="AM389" s="5">
        <f t="shared" si="644"/>
        <v>1.9375695454129727E-3</v>
      </c>
      <c r="AN389" s="5">
        <f t="shared" si="645"/>
        <v>1.9315782969121312E-3</v>
      </c>
      <c r="AO389" s="5">
        <f t="shared" si="646"/>
        <v>9.6280278711408714E-4</v>
      </c>
      <c r="AP389" s="5">
        <f t="shared" si="647"/>
        <v>3.199418866794276E-4</v>
      </c>
      <c r="AQ389" s="5">
        <f t="shared" si="648"/>
        <v>7.9738144889579204E-5</v>
      </c>
      <c r="AR389" s="5">
        <f t="shared" si="649"/>
        <v>9.6181858810627974E-4</v>
      </c>
      <c r="AS389" s="5">
        <f t="shared" si="650"/>
        <v>1.1030139628623802E-3</v>
      </c>
      <c r="AT389" s="5">
        <f t="shared" si="651"/>
        <v>6.324684391184461E-4</v>
      </c>
      <c r="AU389" s="5">
        <f t="shared" si="652"/>
        <v>2.4177169099042024E-4</v>
      </c>
      <c r="AV389" s="5">
        <f t="shared" si="653"/>
        <v>6.9315969322328847E-5</v>
      </c>
      <c r="AW389" s="5">
        <f t="shared" si="654"/>
        <v>5.0488387618744245E-7</v>
      </c>
      <c r="AX389" s="5">
        <f t="shared" si="655"/>
        <v>3.703342621008677E-4</v>
      </c>
      <c r="AY389" s="5">
        <f t="shared" si="656"/>
        <v>3.6918913438254927E-4</v>
      </c>
      <c r="AZ389" s="5">
        <f t="shared" si="657"/>
        <v>1.8402377378333405E-4</v>
      </c>
      <c r="BA389" s="5">
        <f t="shared" si="658"/>
        <v>6.1151581784039304E-5</v>
      </c>
      <c r="BB389" s="5">
        <f t="shared" si="659"/>
        <v>1.5240623036671662E-5</v>
      </c>
      <c r="BC389" s="5">
        <f t="shared" si="660"/>
        <v>3.0386993601078256E-6</v>
      </c>
      <c r="BD389" s="5">
        <f t="shared" si="661"/>
        <v>1.5980741738629923E-4</v>
      </c>
      <c r="BE389" s="5">
        <f t="shared" si="662"/>
        <v>1.8326721371971112E-4</v>
      </c>
      <c r="BF389" s="5">
        <f t="shared" si="663"/>
        <v>1.0508545902909317E-4</v>
      </c>
      <c r="BG389" s="5">
        <f t="shared" si="664"/>
        <v>4.0170682925113233E-5</v>
      </c>
      <c r="BH389" s="5">
        <f t="shared" si="665"/>
        <v>1.1516939034042979E-5</v>
      </c>
      <c r="BI389" s="5">
        <f t="shared" si="666"/>
        <v>2.6415261092002278E-6</v>
      </c>
      <c r="BJ389" s="8">
        <f t="shared" si="667"/>
        <v>0.39052796633872111</v>
      </c>
      <c r="BK389" s="8">
        <f t="shared" si="668"/>
        <v>0.29513142790151387</v>
      </c>
      <c r="BL389" s="8">
        <f t="shared" si="669"/>
        <v>0.29508037460040037</v>
      </c>
      <c r="BM389" s="8">
        <f t="shared" si="670"/>
        <v>0.36188361693736465</v>
      </c>
      <c r="BN389" s="8">
        <f t="shared" si="671"/>
        <v>0.63784335682829074</v>
      </c>
    </row>
    <row r="390" spans="1:66" x14ac:dyDescent="0.25">
      <c r="A390" t="s">
        <v>69</v>
      </c>
      <c r="B390" t="s">
        <v>262</v>
      </c>
      <c r="C390" t="s">
        <v>90</v>
      </c>
      <c r="D390" s="16"/>
      <c r="E390">
        <f>VLOOKUP(A390,home!$A$2:$E$405,3,FALSE)</f>
        <v>1.3526</v>
      </c>
      <c r="F390">
        <f>VLOOKUP(B390,home!$B$2:$E$405,3,FALSE)</f>
        <v>1.6732</v>
      </c>
      <c r="G390">
        <f>VLOOKUP(C390,away!$B$2:$E$405,4,FALSE)</f>
        <v>0.72940000000000005</v>
      </c>
      <c r="H390">
        <f>VLOOKUP(A390,away!$A$2:$E$405,3,FALSE)</f>
        <v>1.3421000000000001</v>
      </c>
      <c r="I390">
        <f>VLOOKUP(C390,away!$B$2:$E$405,3,FALSE)</f>
        <v>1.4819</v>
      </c>
      <c r="J390">
        <f>VLOOKUP(B390,home!$B$2:$E$405,4,FALSE)</f>
        <v>0.66669999999999996</v>
      </c>
      <c r="K390" s="3">
        <f t="shared" si="616"/>
        <v>1.6507564314080001</v>
      </c>
      <c r="L390" s="3">
        <f t="shared" si="617"/>
        <v>1.325971621933</v>
      </c>
      <c r="M390" s="5">
        <f t="shared" si="618"/>
        <v>5.0959297489505867E-2</v>
      </c>
      <c r="N390" s="5">
        <f t="shared" si="619"/>
        <v>8.4121388070835371E-2</v>
      </c>
      <c r="O390" s="5">
        <f t="shared" si="620"/>
        <v>6.7570582344726363E-2</v>
      </c>
      <c r="P390" s="5">
        <f t="shared" si="621"/>
        <v>0.1115425733795409</v>
      </c>
      <c r="Q390" s="5">
        <f t="shared" si="622"/>
        <v>6.9431961188449867E-2</v>
      </c>
      <c r="R390" s="5">
        <f t="shared" si="623"/>
        <v>4.4798337333297078E-2</v>
      </c>
      <c r="S390" s="5">
        <f t="shared" si="624"/>
        <v>6.1037662845982221E-2</v>
      </c>
      <c r="T390" s="5">
        <f t="shared" si="625"/>
        <v>9.2064810191037988E-2</v>
      </c>
      <c r="U390" s="5">
        <f t="shared" si="626"/>
        <v>7.395114346932527E-2</v>
      </c>
      <c r="V390" s="5">
        <f t="shared" si="627"/>
        <v>1.484474063358701E-2</v>
      </c>
      <c r="W390" s="5">
        <f t="shared" si="628"/>
        <v>3.820508549236807E-2</v>
      </c>
      <c r="X390" s="5">
        <f t="shared" si="629"/>
        <v>5.0658859176404225E-2</v>
      </c>
      <c r="Y390" s="5">
        <f t="shared" si="630"/>
        <v>3.3586104833706075E-2</v>
      </c>
      <c r="Z390" s="5">
        <f t="shared" si="631"/>
        <v>1.9800441337911201E-2</v>
      </c>
      <c r="AA390" s="5">
        <f t="shared" si="632"/>
        <v>3.2685705883273741E-2</v>
      </c>
      <c r="AB390" s="5">
        <f t="shared" si="633"/>
        <v>2.6978069600962225E-2</v>
      </c>
      <c r="AC390" s="5">
        <f t="shared" si="634"/>
        <v>2.0308126448406166E-3</v>
      </c>
      <c r="AD390" s="5">
        <f t="shared" si="635"/>
        <v>1.5766822647254777E-2</v>
      </c>
      <c r="AE390" s="5">
        <f t="shared" si="636"/>
        <v>2.0906359398310377E-2</v>
      </c>
      <c r="AF390" s="5">
        <f t="shared" si="637"/>
        <v>1.3860619640045915E-2</v>
      </c>
      <c r="AG390" s="5">
        <f t="shared" si="638"/>
        <v>6.1262627683693598E-3</v>
      </c>
      <c r="AH390" s="5">
        <f t="shared" si="639"/>
        <v>6.5637058289548297E-3</v>
      </c>
      <c r="AI390" s="5">
        <f t="shared" si="640"/>
        <v>1.0835079611017364E-2</v>
      </c>
      <c r="AJ390" s="5">
        <f t="shared" si="641"/>
        <v>8.9430386763523044E-3</v>
      </c>
      <c r="AK390" s="5">
        <f t="shared" si="642"/>
        <v>4.9209262037730158E-3</v>
      </c>
      <c r="AL390" s="5">
        <f t="shared" si="643"/>
        <v>1.7780627254830711E-4</v>
      </c>
      <c r="AM390" s="5">
        <f t="shared" si="644"/>
        <v>5.205436777565021E-3</v>
      </c>
      <c r="AN390" s="5">
        <f t="shared" si="645"/>
        <v>6.902261446817581E-3</v>
      </c>
      <c r="AO390" s="5">
        <f t="shared" si="646"/>
        <v>4.5761014028211618E-3</v>
      </c>
      <c r="AP390" s="5">
        <f t="shared" si="647"/>
        <v>2.0225935330762182E-3</v>
      </c>
      <c r="AQ390" s="5">
        <f t="shared" si="648"/>
        <v>6.7047540689106698E-4</v>
      </c>
      <c r="AR390" s="5">
        <f t="shared" si="649"/>
        <v>1.7406575327820631E-3</v>
      </c>
      <c r="AS390" s="5">
        <f t="shared" si="650"/>
        <v>2.8734016171187726E-3</v>
      </c>
      <c r="AT390" s="5">
        <f t="shared" si="651"/>
        <v>2.371643099738481E-3</v>
      </c>
      <c r="AU390" s="5">
        <f t="shared" si="652"/>
        <v>1.3050016999659004E-3</v>
      </c>
      <c r="AV390" s="5">
        <f t="shared" si="653"/>
        <v>5.3855998730427119E-4</v>
      </c>
      <c r="AW390" s="5">
        <f t="shared" si="654"/>
        <v>1.0810898861186688E-5</v>
      </c>
      <c r="AX390" s="5">
        <f t="shared" si="655"/>
        <v>1.4321513731421992E-3</v>
      </c>
      <c r="AY390" s="5">
        <f t="shared" si="656"/>
        <v>1.8989920790989353E-3</v>
      </c>
      <c r="AZ390" s="5">
        <f t="shared" si="657"/>
        <v>1.2590048035803676E-3</v>
      </c>
      <c r="BA390" s="5">
        <f t="shared" si="658"/>
        <v>5.5646821380829947E-4</v>
      </c>
      <c r="BB390" s="5">
        <f t="shared" si="659"/>
        <v>1.8446526500438747E-4</v>
      </c>
      <c r="BC390" s="5">
        <f t="shared" si="660"/>
        <v>4.8919141325633627E-5</v>
      </c>
      <c r="BD390" s="5">
        <f t="shared" si="661"/>
        <v>3.8467708199548808E-4</v>
      </c>
      <c r="BE390" s="5">
        <f t="shared" si="662"/>
        <v>6.3500816711931454E-4</v>
      </c>
      <c r="BF390" s="5">
        <f t="shared" si="663"/>
        <v>5.2412190793440746E-4</v>
      </c>
      <c r="BG390" s="5">
        <f t="shared" si="664"/>
        <v>2.8839920345485144E-4</v>
      </c>
      <c r="BH390" s="5">
        <f t="shared" si="665"/>
        <v>1.1901920997901017E-4</v>
      </c>
      <c r="BI390" s="5">
        <f t="shared" si="666"/>
        <v>3.9294345266790012E-5</v>
      </c>
      <c r="BJ390" s="8">
        <f t="shared" si="667"/>
        <v>0.44948514284991287</v>
      </c>
      <c r="BK390" s="8">
        <f t="shared" si="668"/>
        <v>0.24249188534510388</v>
      </c>
      <c r="BL390" s="8">
        <f t="shared" si="669"/>
        <v>0.28806637280434155</v>
      </c>
      <c r="BM390" s="8">
        <f t="shared" si="670"/>
        <v>0.56953152135067631</v>
      </c>
      <c r="BN390" s="8">
        <f t="shared" si="671"/>
        <v>0.42842413980635541</v>
      </c>
    </row>
    <row r="391" spans="1:66" x14ac:dyDescent="0.25">
      <c r="A391" t="s">
        <v>69</v>
      </c>
      <c r="B391" t="s">
        <v>73</v>
      </c>
      <c r="C391" t="s">
        <v>95</v>
      </c>
      <c r="D391" s="16"/>
      <c r="E391">
        <f>VLOOKUP(A391,home!$A$2:$E$405,3,FALSE)</f>
        <v>1.3526</v>
      </c>
      <c r="F391">
        <f>VLOOKUP(B391,home!$B$2:$E$405,3,FALSE)</f>
        <v>0.85609999999999997</v>
      </c>
      <c r="G391">
        <f>VLOOKUP(C391,away!$B$2:$E$405,4,FALSE)</f>
        <v>0.62519999999999998</v>
      </c>
      <c r="H391">
        <f>VLOOKUP(A391,away!$A$2:$E$405,3,FALSE)</f>
        <v>1.3421000000000001</v>
      </c>
      <c r="I391">
        <f>VLOOKUP(C391,away!$B$2:$E$405,3,FALSE)</f>
        <v>0.78210000000000002</v>
      </c>
      <c r="J391">
        <f>VLOOKUP(B391,home!$B$2:$E$405,4,FALSE)</f>
        <v>0.86270000000000002</v>
      </c>
      <c r="K391" s="3">
        <f t="shared" si="616"/>
        <v>0.72395712967199999</v>
      </c>
      <c r="L391" s="3">
        <f t="shared" si="617"/>
        <v>0.90553858490700012</v>
      </c>
      <c r="M391" s="5">
        <f t="shared" si="618"/>
        <v>0.19602840347168873</v>
      </c>
      <c r="N391" s="5">
        <f t="shared" si="619"/>
        <v>0.14191616031154847</v>
      </c>
      <c r="O391" s="5">
        <f t="shared" si="620"/>
        <v>0.17751128308133149</v>
      </c>
      <c r="P391" s="5">
        <f t="shared" si="621"/>
        <v>0.12851055898395458</v>
      </c>
      <c r="Q391" s="5">
        <f t="shared" si="622"/>
        <v>5.1370608036610026E-2</v>
      </c>
      <c r="R391" s="5">
        <f t="shared" si="623"/>
        <v>8.0371658043247404E-2</v>
      </c>
      <c r="S391" s="5">
        <f t="shared" si="624"/>
        <v>2.1061952602130989E-2</v>
      </c>
      <c r="T391" s="5">
        <f t="shared" si="625"/>
        <v>4.6518067707284012E-2</v>
      </c>
      <c r="U391" s="5">
        <f t="shared" si="626"/>
        <v>5.8185634863968889E-2</v>
      </c>
      <c r="V391" s="5">
        <f t="shared" si="627"/>
        <v>1.5341786384340766E-3</v>
      </c>
      <c r="W391" s="5">
        <f t="shared" si="628"/>
        <v>1.2396705981229857E-2</v>
      </c>
      <c r="X391" s="5">
        <f t="shared" si="629"/>
        <v>1.1225695591751029E-2</v>
      </c>
      <c r="Y391" s="5">
        <f t="shared" si="630"/>
        <v>5.0826502503754879E-3</v>
      </c>
      <c r="Z391" s="5">
        <f t="shared" si="631"/>
        <v>2.4259879163703861E-2</v>
      </c>
      <c r="AA391" s="5">
        <f t="shared" si="632"/>
        <v>1.7563112485544603E-2</v>
      </c>
      <c r="AB391" s="5">
        <f t="shared" si="633"/>
        <v>6.3574702515706693E-3</v>
      </c>
      <c r="AC391" s="5">
        <f t="shared" si="634"/>
        <v>6.2860200012698655E-5</v>
      </c>
      <c r="AD391" s="5">
        <f t="shared" si="635"/>
        <v>2.2436709198897201E-3</v>
      </c>
      <c r="AE391" s="5">
        <f t="shared" si="636"/>
        <v>2.0317305897939245E-3</v>
      </c>
      <c r="AF391" s="5">
        <f t="shared" si="637"/>
        <v>9.1990522159712731E-4</v>
      </c>
      <c r="AG391" s="5">
        <f t="shared" si="638"/>
        <v>2.7766989087120772E-4</v>
      </c>
      <c r="AH391" s="5">
        <f t="shared" si="639"/>
        <v>5.4920641619788033E-3</v>
      </c>
      <c r="AI391" s="5">
        <f t="shared" si="640"/>
        <v>3.9760190066806316E-3</v>
      </c>
      <c r="AJ391" s="5">
        <f t="shared" si="641"/>
        <v>1.4392336537989135E-3</v>
      </c>
      <c r="AK391" s="5">
        <f t="shared" si="642"/>
        <v>3.473144883105355E-4</v>
      </c>
      <c r="AL391" s="5">
        <f t="shared" si="643"/>
        <v>1.6483732557954108E-6</v>
      </c>
      <c r="AM391" s="5">
        <f t="shared" si="644"/>
        <v>3.2486431181837967E-4</v>
      </c>
      <c r="AN391" s="5">
        <f t="shared" si="645"/>
        <v>2.9417716921080196E-4</v>
      </c>
      <c r="AO391" s="5">
        <f t="shared" si="646"/>
        <v>1.3319438875954834E-4</v>
      </c>
      <c r="AP391" s="5">
        <f t="shared" si="647"/>
        <v>4.0204219438291421E-5</v>
      </c>
      <c r="AQ391" s="5">
        <f t="shared" si="648"/>
        <v>9.1016179943602296E-6</v>
      </c>
      <c r="AR391" s="5">
        <f t="shared" si="649"/>
        <v>9.9465520189134728E-4</v>
      </c>
      <c r="AS391" s="5">
        <f t="shared" si="650"/>
        <v>7.200877249745833E-4</v>
      </c>
      <c r="AT391" s="5">
        <f t="shared" si="651"/>
        <v>2.6065632124231997E-4</v>
      </c>
      <c r="AU391" s="5">
        <f t="shared" si="652"/>
        <v>6.2901334052484242E-5</v>
      </c>
      <c r="AV391" s="5">
        <f t="shared" si="653"/>
        <v>1.1384467313294028E-5</v>
      </c>
      <c r="AW391" s="5">
        <f t="shared" si="654"/>
        <v>3.0017385911212704E-8</v>
      </c>
      <c r="AX391" s="5">
        <f t="shared" si="655"/>
        <v>3.9197972452817264E-5</v>
      </c>
      <c r="AY391" s="5">
        <f t="shared" si="656"/>
        <v>3.5495276506147722E-5</v>
      </c>
      <c r="AZ391" s="5">
        <f t="shared" si="657"/>
        <v>1.6071171229129843E-5</v>
      </c>
      <c r="BA391" s="5">
        <f t="shared" si="658"/>
        <v>4.8510218842081117E-6</v>
      </c>
      <c r="BB391" s="5">
        <f t="shared" si="659"/>
        <v>1.0981968730946757E-6</v>
      </c>
      <c r="BC391" s="5">
        <f t="shared" si="660"/>
        <v>1.9889192848228908E-7</v>
      </c>
      <c r="BD391" s="5">
        <f t="shared" si="661"/>
        <v>1.5011644399851276E-4</v>
      </c>
      <c r="BE391" s="5">
        <f t="shared" si="662"/>
        <v>1.0867786991373082E-4</v>
      </c>
      <c r="BF391" s="5">
        <f t="shared" si="663"/>
        <v>3.9339059380805785E-5</v>
      </c>
      <c r="BG391" s="5">
        <f t="shared" si="664"/>
        <v>9.4932641711081745E-6</v>
      </c>
      <c r="BH391" s="5">
        <f t="shared" si="665"/>
        <v>1.7181790701333778E-6</v>
      </c>
      <c r="BI391" s="5">
        <f t="shared" si="666"/>
        <v>2.4877759757525332E-7</v>
      </c>
      <c r="BJ391" s="8">
        <f t="shared" si="667"/>
        <v>0.27488131873904609</v>
      </c>
      <c r="BK391" s="8">
        <f t="shared" si="668"/>
        <v>0.34723509754598297</v>
      </c>
      <c r="BL391" s="8">
        <f t="shared" si="669"/>
        <v>0.35360306868003788</v>
      </c>
      <c r="BM391" s="8">
        <f t="shared" si="670"/>
        <v>0.22423522694126991</v>
      </c>
      <c r="BN391" s="8">
        <f t="shared" si="671"/>
        <v>0.77570867192838067</v>
      </c>
    </row>
    <row r="392" spans="1:66" x14ac:dyDescent="0.25">
      <c r="A392" t="s">
        <v>80</v>
      </c>
      <c r="B392" t="s">
        <v>410</v>
      </c>
      <c r="C392" t="s">
        <v>97</v>
      </c>
      <c r="D392" s="16"/>
      <c r="E392">
        <f>VLOOKUP(A392,home!$A$2:$E$405,3,FALSE)</f>
        <v>1.2518</v>
      </c>
      <c r="F392">
        <f>VLOOKUP(B392,home!$B$2:$E$405,3,FALSE)</f>
        <v>1.1113999999999999</v>
      </c>
      <c r="G392">
        <f>VLOOKUP(C392,away!$B$2:$E$405,4,FALSE)</f>
        <v>0.97250000000000003</v>
      </c>
      <c r="H392">
        <f>VLOOKUP(A392,away!$A$2:$E$405,3,FALSE)</f>
        <v>1.0562</v>
      </c>
      <c r="I392">
        <f>VLOOKUP(C392,away!$B$2:$E$405,3,FALSE)</f>
        <v>1.1526000000000001</v>
      </c>
      <c r="J392">
        <f>VLOOKUP(B392,home!$B$2:$E$405,4,FALSE)</f>
        <v>1.1113999999999999</v>
      </c>
      <c r="K392" s="3">
        <f t="shared" si="616"/>
        <v>1.3529911307</v>
      </c>
      <c r="L392" s="3">
        <f t="shared" si="617"/>
        <v>1.3529918197680002</v>
      </c>
      <c r="M392" s="5">
        <f t="shared" si="618"/>
        <v>6.6804625924664754E-2</v>
      </c>
      <c r="N392" s="5">
        <f t="shared" si="619"/>
        <v>9.0386066365802681E-2</v>
      </c>
      <c r="O392" s="5">
        <f t="shared" si="620"/>
        <v>9.038611239873269E-2</v>
      </c>
      <c r="P392" s="5">
        <f t="shared" si="621"/>
        <v>0.12229160841393862</v>
      </c>
      <c r="Q392" s="5">
        <f t="shared" si="622"/>
        <v>6.1145773065896324E-2</v>
      </c>
      <c r="R392" s="5">
        <f t="shared" si="623"/>
        <v>6.1145835348058182E-2</v>
      </c>
      <c r="S392" s="5">
        <f t="shared" si="624"/>
        <v>5.5966324492756903E-2</v>
      </c>
      <c r="T392" s="5">
        <f t="shared" si="625"/>
        <v>8.2729730771548243E-2</v>
      </c>
      <c r="U392" s="5">
        <f t="shared" si="626"/>
        <v>8.2729772905165269E-2</v>
      </c>
      <c r="V392" s="5">
        <f t="shared" si="627"/>
        <v>1.1383462920589817E-2</v>
      </c>
      <c r="W392" s="5">
        <f t="shared" si="628"/>
        <v>2.7576562879317548E-2</v>
      </c>
      <c r="X392" s="5">
        <f t="shared" si="629"/>
        <v>3.7310863993034536E-2</v>
      </c>
      <c r="Y392" s="5">
        <f t="shared" si="630"/>
        <v>2.5240646885526078E-2</v>
      </c>
      <c r="Z392" s="5">
        <f t="shared" si="631"/>
        <v>2.7576605012934595E-2</v>
      </c>
      <c r="AA392" s="5">
        <f t="shared" si="632"/>
        <v>3.7310901997317659E-2</v>
      </c>
      <c r="AB392" s="5">
        <f t="shared" si="633"/>
        <v>2.5240659740393863E-2</v>
      </c>
      <c r="AC392" s="5">
        <f t="shared" si="634"/>
        <v>1.3024004425318788E-3</v>
      </c>
      <c r="AD392" s="5">
        <f t="shared" si="635"/>
        <v>9.3277112477268744E-3</v>
      </c>
      <c r="AE392" s="5">
        <f t="shared" si="636"/>
        <v>1.2620317015332429E-2</v>
      </c>
      <c r="AF392" s="5">
        <f t="shared" si="637"/>
        <v>8.5375928423118419E-3</v>
      </c>
      <c r="AG392" s="5">
        <f t="shared" si="638"/>
        <v>3.8504310920525853E-3</v>
      </c>
      <c r="AH392" s="5">
        <f t="shared" si="639"/>
        <v>9.3277302498684326E-3</v>
      </c>
      <c r="AI392" s="5">
        <f t="shared" si="640"/>
        <v>1.2620336297634083E-2</v>
      </c>
      <c r="AJ392" s="5">
        <f t="shared" si="641"/>
        <v>8.5376015385750983E-3</v>
      </c>
      <c r="AK392" s="5">
        <f t="shared" si="642"/>
        <v>3.8504330530475923E-3</v>
      </c>
      <c r="AL392" s="5">
        <f t="shared" si="643"/>
        <v>9.5366237120081879E-5</v>
      </c>
      <c r="AM392" s="5">
        <f t="shared" si="644"/>
        <v>2.5240621175810188E-3</v>
      </c>
      <c r="AN392" s="5">
        <f t="shared" si="645"/>
        <v>3.4150353976734149E-3</v>
      </c>
      <c r="AO392" s="5">
        <f t="shared" si="646"/>
        <v>2.3102574786351454E-3</v>
      </c>
      <c r="AP392" s="5">
        <f t="shared" si="647"/>
        <v>1.0419198233837328E-3</v>
      </c>
      <c r="AQ392" s="5">
        <f t="shared" si="648"/>
        <v>3.5242724947307744E-4</v>
      </c>
      <c r="AR392" s="5">
        <f t="shared" si="649"/>
        <v>2.5240685450148995E-3</v>
      </c>
      <c r="AS392" s="5">
        <f t="shared" si="650"/>
        <v>3.4150423546840123E-3</v>
      </c>
      <c r="AT392" s="5">
        <f t="shared" si="651"/>
        <v>2.3102610084261566E-3</v>
      </c>
      <c r="AU392" s="5">
        <f t="shared" si="652"/>
        <v>1.0419208846675423E-3</v>
      </c>
      <c r="AV392" s="5">
        <f t="shared" si="653"/>
        <v>3.5242742896157063E-4</v>
      </c>
      <c r="AW392" s="5">
        <f t="shared" si="654"/>
        <v>4.8493358906976518E-6</v>
      </c>
      <c r="AX392" s="5">
        <f t="shared" si="655"/>
        <v>5.6917227640382968E-4</v>
      </c>
      <c r="AY392" s="5">
        <f t="shared" si="656"/>
        <v>7.7008543401311277E-4</v>
      </c>
      <c r="AZ392" s="5">
        <f t="shared" si="657"/>
        <v>5.209596463711159E-4</v>
      </c>
      <c r="BA392" s="5">
        <f t="shared" si="658"/>
        <v>2.3495137998978341E-4</v>
      </c>
      <c r="BB392" s="5">
        <f t="shared" si="659"/>
        <v>7.947182379234498E-5</v>
      </c>
      <c r="BC392" s="5">
        <f t="shared" si="660"/>
        <v>2.1504945498617309E-5</v>
      </c>
      <c r="BD392" s="5">
        <f t="shared" si="661"/>
        <v>5.6917401565647978E-4</v>
      </c>
      <c r="BE392" s="5">
        <f t="shared" si="662"/>
        <v>7.700873950081201E-4</v>
      </c>
      <c r="BF392" s="5">
        <f t="shared" si="663"/>
        <v>5.2096070765492706E-4</v>
      </c>
      <c r="BG392" s="5">
        <f t="shared" si="664"/>
        <v>2.3495173896677057E-4</v>
      </c>
      <c r="BH392" s="5">
        <f t="shared" si="665"/>
        <v>7.9471904741145553E-5</v>
      </c>
      <c r="BI392" s="5">
        <f t="shared" si="666"/>
        <v>2.1504956450921043E-5</v>
      </c>
      <c r="BJ392" s="8">
        <f t="shared" si="667"/>
        <v>0.37056554373136447</v>
      </c>
      <c r="BK392" s="8">
        <f t="shared" si="668"/>
        <v>0.25861387386561518</v>
      </c>
      <c r="BL392" s="8">
        <f t="shared" si="669"/>
        <v>0.34298925446902551</v>
      </c>
      <c r="BM392" s="8">
        <f t="shared" si="670"/>
        <v>0.50682001946372401</v>
      </c>
      <c r="BN392" s="8">
        <f t="shared" si="671"/>
        <v>0.4921600215170932</v>
      </c>
    </row>
    <row r="393" spans="1:66" x14ac:dyDescent="0.25">
      <c r="A393" t="s">
        <v>80</v>
      </c>
      <c r="B393" t="s">
        <v>83</v>
      </c>
      <c r="C393" t="s">
        <v>71</v>
      </c>
      <c r="D393" s="16"/>
      <c r="E393">
        <f>VLOOKUP(A393,home!$A$2:$E$405,3,FALSE)</f>
        <v>1.2518</v>
      </c>
      <c r="F393">
        <f>VLOOKUP(B393,home!$B$2:$E$405,3,FALSE)</f>
        <v>1.2850999999999999</v>
      </c>
      <c r="G393">
        <f>VLOOKUP(C393,away!$B$2:$E$405,4,FALSE)</f>
        <v>1.4397</v>
      </c>
      <c r="H393">
        <f>VLOOKUP(A393,away!$A$2:$E$405,3,FALSE)</f>
        <v>1.0562</v>
      </c>
      <c r="I393">
        <f>VLOOKUP(C393,away!$B$2:$E$405,3,FALSE)</f>
        <v>0.7843</v>
      </c>
      <c r="J393">
        <f>VLOOKUP(B393,home!$B$2:$E$405,4,FALSE)</f>
        <v>1.1526000000000001</v>
      </c>
      <c r="K393" s="3">
        <f t="shared" si="616"/>
        <v>2.316028372746</v>
      </c>
      <c r="L393" s="3">
        <f t="shared" si="617"/>
        <v>0.95478809091600003</v>
      </c>
      <c r="M393" s="5">
        <f t="shared" si="618"/>
        <v>3.7975408872885592E-2</v>
      </c>
      <c r="N393" s="5">
        <f t="shared" si="619"/>
        <v>8.7952124416233221E-2</v>
      </c>
      <c r="O393" s="5">
        <f t="shared" si="620"/>
        <v>3.6258468139496965E-2</v>
      </c>
      <c r="P393" s="5">
        <f t="shared" si="621"/>
        <v>8.3975640963381823E-2</v>
      </c>
      <c r="Q393" s="5">
        <f t="shared" si="622"/>
        <v>0.10184980779564121</v>
      </c>
      <c r="R393" s="5">
        <f t="shared" si="623"/>
        <v>1.7309576787224456E-2</v>
      </c>
      <c r="S393" s="5">
        <f t="shared" si="624"/>
        <v>4.6424176095216908E-2</v>
      </c>
      <c r="T393" s="5">
        <f t="shared" si="625"/>
        <v>9.7244983545361804E-2</v>
      </c>
      <c r="U393" s="5">
        <f t="shared" si="626"/>
        <v>4.0089470959437386E-2</v>
      </c>
      <c r="V393" s="5">
        <f t="shared" si="627"/>
        <v>1.1406504189891612E-2</v>
      </c>
      <c r="W393" s="5">
        <f t="shared" si="628"/>
        <v>7.8629014871143918E-2</v>
      </c>
      <c r="X393" s="5">
        <f t="shared" si="629"/>
        <v>7.507404699942527E-2</v>
      </c>
      <c r="Y393" s="5">
        <f t="shared" si="630"/>
        <v>3.5839903005959656E-2</v>
      </c>
      <c r="Z393" s="5">
        <f t="shared" si="631"/>
        <v>5.5089925917459837E-3</v>
      </c>
      <c r="AA393" s="5">
        <f t="shared" si="632"/>
        <v>1.2758983147731218E-2</v>
      </c>
      <c r="AB393" s="5">
        <f t="shared" si="633"/>
        <v>1.4775083488766789E-2</v>
      </c>
      <c r="AC393" s="5">
        <f t="shared" si="634"/>
        <v>1.5764617961453438E-3</v>
      </c>
      <c r="AD393" s="5">
        <f t="shared" si="635"/>
        <v>4.5526757340659141E-2</v>
      </c>
      <c r="AE393" s="5">
        <f t="shared" si="636"/>
        <v>4.3468405726883923E-2</v>
      </c>
      <c r="AF393" s="5">
        <f t="shared" si="637"/>
        <v>2.075155805956681E-2</v>
      </c>
      <c r="AG393" s="5">
        <f t="shared" si="638"/>
        <v>6.6044468344087781E-3</v>
      </c>
      <c r="AH393" s="5">
        <f t="shared" si="639"/>
        <v>1.3149801298858834E-3</v>
      </c>
      <c r="AI393" s="5">
        <f t="shared" si="640"/>
        <v>3.0455312904129261E-3</v>
      </c>
      <c r="AJ393" s="5">
        <f t="shared" si="641"/>
        <v>3.5267684393410379E-3</v>
      </c>
      <c r="AK393" s="5">
        <f t="shared" si="642"/>
        <v>2.7226985898729916E-3</v>
      </c>
      <c r="AL393" s="5">
        <f t="shared" si="643"/>
        <v>1.394422271830883E-4</v>
      </c>
      <c r="AM393" s="5">
        <f t="shared" si="644"/>
        <v>2.108825234401776E-2</v>
      </c>
      <c r="AN393" s="5">
        <f t="shared" si="645"/>
        <v>2.0134812196299576E-2</v>
      </c>
      <c r="AO393" s="5">
        <f t="shared" si="646"/>
        <v>9.6122394489285314E-3</v>
      </c>
      <c r="AP393" s="5">
        <f t="shared" si="647"/>
        <v>3.0592172509566464E-3</v>
      </c>
      <c r="AQ393" s="5">
        <f t="shared" si="648"/>
        <v>7.3022604968454744E-4</v>
      </c>
      <c r="AR393" s="5">
        <f t="shared" si="649"/>
        <v>2.5110547356124339E-4</v>
      </c>
      <c r="AS393" s="5">
        <f t="shared" si="650"/>
        <v>5.8156740131966019E-4</v>
      </c>
      <c r="AT393" s="5">
        <f t="shared" si="651"/>
        <v>6.7346330106024641E-4</v>
      </c>
      <c r="AU393" s="5">
        <f t="shared" si="652"/>
        <v>5.1992003775290399E-4</v>
      </c>
      <c r="AV393" s="5">
        <f t="shared" si="653"/>
        <v>3.0103738974872438E-4</v>
      </c>
      <c r="AW393" s="5">
        <f t="shared" si="654"/>
        <v>8.5653019740698681E-6</v>
      </c>
      <c r="AX393" s="5">
        <f t="shared" si="655"/>
        <v>8.1401651267287486E-3</v>
      </c>
      <c r="AY393" s="5">
        <f t="shared" si="656"/>
        <v>7.7721327210903404E-3</v>
      </c>
      <c r="AZ393" s="5">
        <f t="shared" si="657"/>
        <v>3.7103698815578105E-3</v>
      </c>
      <c r="BA393" s="5">
        <f t="shared" si="658"/>
        <v>1.1808723252682693E-3</v>
      </c>
      <c r="BB393" s="5">
        <f t="shared" si="659"/>
        <v>2.818707082646071E-4</v>
      </c>
      <c r="BC393" s="5">
        <f t="shared" si="660"/>
        <v>5.3825359085821028E-5</v>
      </c>
      <c r="BD393" s="5">
        <f t="shared" si="661"/>
        <v>3.9958752620016262E-5</v>
      </c>
      <c r="BE393" s="5">
        <f t="shared" si="662"/>
        <v>9.2545604807496215E-5</v>
      </c>
      <c r="BF393" s="5">
        <f t="shared" si="663"/>
        <v>1.0716912325354996E-4</v>
      </c>
      <c r="BG393" s="5">
        <f t="shared" si="664"/>
        <v>8.2735576712511608E-5</v>
      </c>
      <c r="BH393" s="5">
        <f t="shared" si="665"/>
        <v>4.7904485775420039E-5</v>
      </c>
      <c r="BI393" s="5">
        <f t="shared" si="666"/>
        <v>2.2189629647535998E-5</v>
      </c>
      <c r="BJ393" s="8">
        <f t="shared" si="667"/>
        <v>0.66870503200716636</v>
      </c>
      <c r="BK393" s="8">
        <f t="shared" si="668"/>
        <v>0.18926976686579472</v>
      </c>
      <c r="BL393" s="8">
        <f t="shared" si="669"/>
        <v>0.13452115774842896</v>
      </c>
      <c r="BM393" s="8">
        <f t="shared" si="670"/>
        <v>0.62492035481915642</v>
      </c>
      <c r="BN393" s="8">
        <f t="shared" si="671"/>
        <v>0.36532102697486324</v>
      </c>
    </row>
    <row r="394" spans="1:66" s="10" customFormat="1" x14ac:dyDescent="0.25">
      <c r="A394" t="s">
        <v>80</v>
      </c>
      <c r="B394" t="s">
        <v>85</v>
      </c>
      <c r="C394" t="s">
        <v>111</v>
      </c>
      <c r="D394" s="16"/>
      <c r="E394">
        <f>VLOOKUP(A394,home!$A$2:$E$405,3,FALSE)</f>
        <v>1.2518</v>
      </c>
      <c r="F394">
        <f>VLOOKUP(B394,home!$B$2:$E$405,3,FALSE)</f>
        <v>1.3893</v>
      </c>
      <c r="G394">
        <f>VLOOKUP(C394,away!$B$2:$E$405,4,FALSE)</f>
        <v>0.6129</v>
      </c>
      <c r="H394">
        <f>VLOOKUP(A394,away!$A$2:$E$405,3,FALSE)</f>
        <v>1.0562</v>
      </c>
      <c r="I394">
        <f>VLOOKUP(C394,away!$B$2:$E$405,3,FALSE)</f>
        <v>1.0241</v>
      </c>
      <c r="J394">
        <f>VLOOKUP(B394,home!$B$2:$E$405,4,FALSE)</f>
        <v>0.98799999999999999</v>
      </c>
      <c r="K394" s="3">
        <f t="shared" si="616"/>
        <v>1.065910166046</v>
      </c>
      <c r="L394" s="3">
        <f t="shared" si="617"/>
        <v>1.06867456696</v>
      </c>
      <c r="M394" s="5">
        <f t="shared" si="618"/>
        <v>0.11829370364909261</v>
      </c>
      <c r="N394" s="5">
        <f t="shared" si="619"/>
        <v>0.12609046129880064</v>
      </c>
      <c r="O394" s="5">
        <f t="shared" si="620"/>
        <v>0.12641747252128863</v>
      </c>
      <c r="P394" s="5">
        <f t="shared" si="621"/>
        <v>0.13474966912628239</v>
      </c>
      <c r="Q394" s="5">
        <f t="shared" si="622"/>
        <v>6.720055226991066E-2</v>
      </c>
      <c r="R394" s="5">
        <f t="shared" si="623"/>
        <v>6.7549568851432901E-2</v>
      </c>
      <c r="S394" s="5">
        <f t="shared" si="624"/>
        <v>3.8373710454414914E-2</v>
      </c>
      <c r="T394" s="5">
        <f t="shared" si="625"/>
        <v>7.1815521096519605E-2</v>
      </c>
      <c r="U394" s="5">
        <f t="shared" si="626"/>
        <v>7.2001772150766544E-2</v>
      </c>
      <c r="V394" s="5">
        <f t="shared" si="627"/>
        <v>4.8568798839680226E-3</v>
      </c>
      <c r="W394" s="5">
        <f t="shared" si="628"/>
        <v>2.3876583942801122E-2</v>
      </c>
      <c r="X394" s="5">
        <f t="shared" si="629"/>
        <v>2.5516298005557079E-2</v>
      </c>
      <c r="Y394" s="5">
        <f t="shared" si="630"/>
        <v>1.363430936075551E-2</v>
      </c>
      <c r="Z394" s="5">
        <f t="shared" si="631"/>
        <v>2.4062835413546584E-2</v>
      </c>
      <c r="AA394" s="5">
        <f t="shared" si="632"/>
        <v>2.5648820891191009E-2</v>
      </c>
      <c r="AB394" s="5">
        <f t="shared" si="633"/>
        <v>1.366966946750676E-2</v>
      </c>
      <c r="AC394" s="5">
        <f t="shared" si="634"/>
        <v>3.457828571820018E-4</v>
      </c>
      <c r="AD394" s="5">
        <f t="shared" si="635"/>
        <v>6.3625733887705989E-3</v>
      </c>
      <c r="AE394" s="5">
        <f t="shared" si="636"/>
        <v>6.7995203609956395E-3</v>
      </c>
      <c r="AF394" s="5">
        <f t="shared" si="637"/>
        <v>3.6332372386613586E-3</v>
      </c>
      <c r="AG394" s="5">
        <f t="shared" si="638"/>
        <v>1.2942494108964578E-3</v>
      </c>
      <c r="AH394" s="5">
        <f t="shared" si="639"/>
        <v>6.4288350538504128E-3</v>
      </c>
      <c r="AI394" s="5">
        <f t="shared" si="640"/>
        <v>6.8525606397320388E-3</v>
      </c>
      <c r="AJ394" s="5">
        <f t="shared" si="641"/>
        <v>3.6521070246685302E-3</v>
      </c>
      <c r="AK394" s="5">
        <f t="shared" si="642"/>
        <v>1.2976060016940654E-3</v>
      </c>
      <c r="AL394" s="5">
        <f t="shared" si="643"/>
        <v>1.5755403426384385E-5</v>
      </c>
      <c r="AM394" s="5">
        <f t="shared" si="644"/>
        <v>1.3563863314608666E-3</v>
      </c>
      <c r="AN394" s="5">
        <f t="shared" si="645"/>
        <v>1.4495355754044045E-3</v>
      </c>
      <c r="AO394" s="5">
        <f t="shared" si="646"/>
        <v>7.7454090166920815E-4</v>
      </c>
      <c r="AP394" s="5">
        <f t="shared" si="647"/>
        <v>2.759107208947163E-4</v>
      </c>
      <c r="AQ394" s="5">
        <f t="shared" si="648"/>
        <v>7.3714692542945604E-5</v>
      </c>
      <c r="AR394" s="5">
        <f t="shared" si="649"/>
        <v>1.3740665034461714E-3</v>
      </c>
      <c r="AS394" s="5">
        <f t="shared" si="650"/>
        <v>1.4646314548465553E-3</v>
      </c>
      <c r="AT394" s="5">
        <f t="shared" si="651"/>
        <v>7.8058277861584317E-4</v>
      </c>
      <c r="AU394" s="5">
        <f t="shared" si="652"/>
        <v>2.7734370638902046E-4</v>
      </c>
      <c r="AV394" s="5">
        <f t="shared" si="653"/>
        <v>7.3905869032233454E-5</v>
      </c>
      <c r="AW394" s="5">
        <f t="shared" si="654"/>
        <v>4.985320748192282E-7</v>
      </c>
      <c r="AX394" s="5">
        <f t="shared" si="655"/>
        <v>2.4096432996499603E-4</v>
      </c>
      <c r="AY394" s="5">
        <f t="shared" si="656"/>
        <v>2.5751245097814865E-4</v>
      </c>
      <c r="AZ394" s="5">
        <f t="shared" si="657"/>
        <v>1.3759850351794059E-4</v>
      </c>
      <c r="BA394" s="5">
        <f t="shared" si="658"/>
        <v>4.9016007053793069E-5</v>
      </c>
      <c r="BB394" s="5">
        <f t="shared" si="659"/>
        <v>1.3095540028080153E-5</v>
      </c>
      <c r="BC394" s="5">
        <f t="shared" si="660"/>
        <v>2.7989741137231809E-6</v>
      </c>
      <c r="BD394" s="5">
        <f t="shared" si="661"/>
        <v>2.4473832092409637E-4</v>
      </c>
      <c r="BE394" s="5">
        <f t="shared" si="662"/>
        <v>2.6086906429402285E-4</v>
      </c>
      <c r="BF394" s="5">
        <f t="shared" si="663"/>
        <v>1.3903149381895325E-4</v>
      </c>
      <c r="BG394" s="5">
        <f t="shared" si="664"/>
        <v>4.9398360887394625E-5</v>
      </c>
      <c r="BH394" s="5">
        <f t="shared" si="665"/>
        <v>1.3163553763970757E-5</v>
      </c>
      <c r="BI394" s="5">
        <f t="shared" si="666"/>
        <v>2.806233155661905E-6</v>
      </c>
      <c r="BJ394" s="8">
        <f t="shared" si="667"/>
        <v>0.35085438040129763</v>
      </c>
      <c r="BK394" s="8">
        <f t="shared" si="668"/>
        <v>0.29689301382534455</v>
      </c>
      <c r="BL394" s="8">
        <f t="shared" si="669"/>
        <v>0.32819894994130477</v>
      </c>
      <c r="BM394" s="8">
        <f t="shared" si="670"/>
        <v>0.35945073794578231</v>
      </c>
      <c r="BN394" s="8">
        <f t="shared" si="671"/>
        <v>0.64030142771680776</v>
      </c>
    </row>
    <row r="395" spans="1:66" x14ac:dyDescent="0.25">
      <c r="A395" t="s">
        <v>80</v>
      </c>
      <c r="B395" t="s">
        <v>89</v>
      </c>
      <c r="C395" t="s">
        <v>94</v>
      </c>
      <c r="D395" s="16"/>
      <c r="E395">
        <f>VLOOKUP(A395,home!$A$2:$E$405,3,FALSE)</f>
        <v>1.2518</v>
      </c>
      <c r="F395">
        <f>VLOOKUP(B395,home!$B$2:$E$405,3,FALSE)</f>
        <v>1.2850999999999999</v>
      </c>
      <c r="G395">
        <f>VLOOKUP(C395,away!$B$2:$E$405,4,FALSE)</f>
        <v>0.97250000000000003</v>
      </c>
      <c r="H395">
        <f>VLOOKUP(A395,away!$A$2:$E$405,3,FALSE)</f>
        <v>1.0562</v>
      </c>
      <c r="I395">
        <f>VLOOKUP(C395,away!$B$2:$E$405,3,FALSE)</f>
        <v>0.94679999999999997</v>
      </c>
      <c r="J395">
        <f>VLOOKUP(B395,home!$B$2:$E$405,4,FALSE)</f>
        <v>1.0703</v>
      </c>
      <c r="K395" s="3">
        <f t="shared" si="616"/>
        <v>1.56444925505</v>
      </c>
      <c r="L395" s="3">
        <f t="shared" si="617"/>
        <v>1.0703108742480001</v>
      </c>
      <c r="M395" s="5">
        <f t="shared" si="618"/>
        <v>7.1736174751575885E-2</v>
      </c>
      <c r="N395" s="5">
        <f t="shared" si="619"/>
        <v>0.11222760515023952</v>
      </c>
      <c r="O395" s="5">
        <f t="shared" si="620"/>
        <v>7.6780007913566498E-2</v>
      </c>
      <c r="P395" s="5">
        <f t="shared" si="621"/>
        <v>0.12011842618311222</v>
      </c>
      <c r="Q395" s="5">
        <f t="shared" si="622"/>
        <v>8.778719663666891E-2</v>
      </c>
      <c r="R395" s="5">
        <f t="shared" si="623"/>
        <v>4.1089238697368857E-2</v>
      </c>
      <c r="S395" s="5">
        <f t="shared" si="624"/>
        <v>5.028298608991142E-2</v>
      </c>
      <c r="T395" s="5">
        <f t="shared" si="625"/>
        <v>9.3959591179974183E-2</v>
      </c>
      <c r="U395" s="5">
        <f t="shared" si="626"/>
        <v>6.4282028870670346E-2</v>
      </c>
      <c r="V395" s="5">
        <f t="shared" si="627"/>
        <v>9.3551330797635255E-3</v>
      </c>
      <c r="W395" s="5">
        <f t="shared" si="628"/>
        <v>4.5779538127054833E-2</v>
      </c>
      <c r="X395" s="5">
        <f t="shared" si="629"/>
        <v>4.8998337475437706E-2</v>
      </c>
      <c r="Y395" s="5">
        <f t="shared" si="630"/>
        <v>2.6221726710017136E-2</v>
      </c>
      <c r="Z395" s="5">
        <f t="shared" si="631"/>
        <v>1.4659419664121874E-2</v>
      </c>
      <c r="AA395" s="5">
        <f t="shared" si="632"/>
        <v>2.2933918173000788E-2</v>
      </c>
      <c r="AB395" s="5">
        <f t="shared" si="633"/>
        <v>1.7939475600564376E-2</v>
      </c>
      <c r="AC395" s="5">
        <f t="shared" si="634"/>
        <v>9.790421866706805E-4</v>
      </c>
      <c r="AD395" s="5">
        <f t="shared" si="635"/>
        <v>1.7904941079851008E-2</v>
      </c>
      <c r="AE395" s="5">
        <f t="shared" si="636"/>
        <v>1.9163853140534263E-2</v>
      </c>
      <c r="AF395" s="5">
        <f t="shared" si="637"/>
        <v>1.0255640204402753E-2</v>
      </c>
      <c r="AG395" s="5">
        <f t="shared" si="638"/>
        <v>3.6589077443824167E-3</v>
      </c>
      <c r="AH395" s="5">
        <f t="shared" si="639"/>
        <v>3.9225340691686509E-3</v>
      </c>
      <c r="AI395" s="5">
        <f t="shared" si="640"/>
        <v>6.1366055024191417E-3</v>
      </c>
      <c r="AJ395" s="5">
        <f t="shared" si="641"/>
        <v>4.8002039533976805E-3</v>
      </c>
      <c r="AK395" s="5">
        <f t="shared" si="642"/>
        <v>2.5032251663270211E-3</v>
      </c>
      <c r="AL395" s="5">
        <f t="shared" si="643"/>
        <v>6.5574172047511647E-5</v>
      </c>
      <c r="AM395" s="5">
        <f t="shared" si="644"/>
        <v>5.6022743468174116E-3</v>
      </c>
      <c r="AN395" s="5">
        <f t="shared" si="645"/>
        <v>5.9961751539192865E-3</v>
      </c>
      <c r="AO395" s="5">
        <f t="shared" si="646"/>
        <v>3.2088857355677437E-3</v>
      </c>
      <c r="AP395" s="5">
        <f t="shared" si="647"/>
        <v>1.1448350989991497E-3</v>
      </c>
      <c r="AQ395" s="5">
        <f t="shared" si="648"/>
        <v>3.0633236391989387E-4</v>
      </c>
      <c r="AR395" s="5">
        <f t="shared" si="649"/>
        <v>8.3966617376789307E-4</v>
      </c>
      <c r="AS395" s="5">
        <f t="shared" si="650"/>
        <v>1.3136151200418642E-3</v>
      </c>
      <c r="AT395" s="5">
        <f t="shared" si="651"/>
        <v>1.0275420979859557E-3</v>
      </c>
      <c r="AU395" s="5">
        <f t="shared" si="652"/>
        <v>5.3584582324221405E-4</v>
      </c>
      <c r="AV395" s="5">
        <f t="shared" si="653"/>
        <v>2.0957589974823399E-4</v>
      </c>
      <c r="AW395" s="5">
        <f t="shared" si="654"/>
        <v>3.0500133037189574E-6</v>
      </c>
      <c r="AX395" s="5">
        <f t="shared" si="655"/>
        <v>1.4607456547440362E-3</v>
      </c>
      <c r="AY395" s="5">
        <f t="shared" si="656"/>
        <v>1.5634519587830566E-3</v>
      </c>
      <c r="AZ395" s="5">
        <f t="shared" si="657"/>
        <v>8.3668981642492078E-4</v>
      </c>
      <c r="BA395" s="5">
        <f t="shared" si="658"/>
        <v>2.9850606963071854E-4</v>
      </c>
      <c r="BB395" s="5">
        <f t="shared" si="659"/>
        <v>7.9873573088697184E-5</v>
      </c>
      <c r="BC395" s="5">
        <f t="shared" si="660"/>
        <v>1.7097910768375006E-5</v>
      </c>
      <c r="BD395" s="5">
        <f t="shared" si="661"/>
        <v>1.4978397275366442E-4</v>
      </c>
      <c r="BE395" s="5">
        <f t="shared" si="662"/>
        <v>2.3432942459289982E-4</v>
      </c>
      <c r="BF395" s="5">
        <f t="shared" si="663"/>
        <v>1.8329824687032868E-4</v>
      </c>
      <c r="BG395" s="5">
        <f t="shared" si="664"/>
        <v>9.5586935256085538E-5</v>
      </c>
      <c r="BH395" s="5">
        <f t="shared" si="665"/>
        <v>3.7385227413473912E-5</v>
      </c>
      <c r="BI395" s="5">
        <f t="shared" si="666"/>
        <v>1.1697458235376822E-5</v>
      </c>
      <c r="BJ395" s="8">
        <f t="shared" si="667"/>
        <v>0.48647220513122608</v>
      </c>
      <c r="BK395" s="8">
        <f t="shared" si="668"/>
        <v>0.25410078842186423</v>
      </c>
      <c r="BL395" s="8">
        <f t="shared" si="669"/>
        <v>0.24502556432639133</v>
      </c>
      <c r="BM395" s="8">
        <f t="shared" si="670"/>
        <v>0.48895892626559229</v>
      </c>
      <c r="BN395" s="8">
        <f t="shared" si="671"/>
        <v>0.50973864933253177</v>
      </c>
    </row>
    <row r="396" spans="1:66" x14ac:dyDescent="0.25">
      <c r="A396" t="s">
        <v>80</v>
      </c>
      <c r="B396" t="s">
        <v>369</v>
      </c>
      <c r="C396" t="s">
        <v>412</v>
      </c>
      <c r="D396" s="16"/>
      <c r="E396">
        <f>VLOOKUP(A396,home!$A$2:$E$405,3,FALSE)</f>
        <v>1.2518</v>
      </c>
      <c r="F396">
        <f>VLOOKUP(B396,home!$B$2:$E$405,3,FALSE)</f>
        <v>1.042</v>
      </c>
      <c r="G396">
        <f>VLOOKUP(C396,away!$B$2:$E$405,4,FALSE)</f>
        <v>0.93779999999999997</v>
      </c>
      <c r="H396">
        <f>VLOOKUP(A396,away!$A$2:$E$405,3,FALSE)</f>
        <v>1.0562</v>
      </c>
      <c r="I396">
        <f>VLOOKUP(C396,away!$B$2:$E$405,3,FALSE)</f>
        <v>1.0290999999999999</v>
      </c>
      <c r="J396">
        <f>VLOOKUP(B396,home!$B$2:$E$405,4,FALSE)</f>
        <v>0.90559999999999996</v>
      </c>
      <c r="K396" s="3">
        <f t="shared" si="616"/>
        <v>1.2232434376799999</v>
      </c>
      <c r="L396" s="3">
        <f t="shared" si="617"/>
        <v>0.98432871635199981</v>
      </c>
      <c r="M396" s="5">
        <f t="shared" si="618"/>
        <v>0.1099673083662344</v>
      </c>
      <c r="N396" s="5">
        <f t="shared" si="619"/>
        <v>0.13451678831832917</v>
      </c>
      <c r="O396" s="5">
        <f t="shared" si="620"/>
        <v>0.10824397948482004</v>
      </c>
      <c r="P396" s="5">
        <f t="shared" si="621"/>
        <v>0.13240873757317465</v>
      </c>
      <c r="Q396" s="5">
        <f t="shared" si="622"/>
        <v>8.2273389284092904E-2</v>
      </c>
      <c r="R396" s="5">
        <f t="shared" si="623"/>
        <v>5.3273828689562548E-2</v>
      </c>
      <c r="S396" s="5">
        <f t="shared" si="624"/>
        <v>3.9857467746989686E-2</v>
      </c>
      <c r="T396" s="5">
        <f t="shared" si="625"/>
        <v>8.0984059663939553E-2</v>
      </c>
      <c r="U396" s="5">
        <f t="shared" si="626"/>
        <v>6.5166861344595886E-2</v>
      </c>
      <c r="V396" s="5">
        <f t="shared" si="627"/>
        <v>5.3323695980893567E-3</v>
      </c>
      <c r="W396" s="5">
        <f t="shared" si="628"/>
        <v>3.3546794512486232E-2</v>
      </c>
      <c r="X396" s="5">
        <f t="shared" si="629"/>
        <v>3.3021073180199881E-2</v>
      </c>
      <c r="Y396" s="5">
        <f t="shared" si="630"/>
        <v>1.6251795288015798E-2</v>
      </c>
      <c r="Z396" s="5">
        <f t="shared" si="631"/>
        <v>1.7479653136384485E-2</v>
      </c>
      <c r="AA396" s="5">
        <f t="shared" si="632"/>
        <v>2.1381870992004944E-2</v>
      </c>
      <c r="AB396" s="5">
        <f t="shared" si="633"/>
        <v>1.3077616688145199E-2</v>
      </c>
      <c r="AC396" s="5">
        <f t="shared" si="634"/>
        <v>4.0128535541965142E-4</v>
      </c>
      <c r="AD396" s="5">
        <f t="shared" si="635"/>
        <v>1.0258974060649555E-2</v>
      </c>
      <c r="AE396" s="5">
        <f t="shared" si="636"/>
        <v>1.009820276820764E-2</v>
      </c>
      <c r="AF396" s="5">
        <f t="shared" si="637"/>
        <v>4.9699754841460182E-3</v>
      </c>
      <c r="AG396" s="5">
        <f t="shared" si="638"/>
        <v>1.6306965295367864E-3</v>
      </c>
      <c r="AH396" s="5">
        <f t="shared" si="639"/>
        <v>4.3014311335038856E-3</v>
      </c>
      <c r="AI396" s="5">
        <f t="shared" si="640"/>
        <v>5.2616974066910715E-3</v>
      </c>
      <c r="AJ396" s="5">
        <f t="shared" si="641"/>
        <v>3.2181684118963634E-3</v>
      </c>
      <c r="AK396" s="5">
        <f t="shared" si="642"/>
        <v>1.3122011304004312E-3</v>
      </c>
      <c r="AL396" s="5">
        <f t="shared" si="643"/>
        <v>1.9327084788058166E-5</v>
      </c>
      <c r="AM396" s="5">
        <f t="shared" si="644"/>
        <v>2.5098445394037818E-3</v>
      </c>
      <c r="AN396" s="5">
        <f t="shared" si="645"/>
        <v>2.4705120537144008E-3</v>
      </c>
      <c r="AO396" s="5">
        <f t="shared" si="646"/>
        <v>1.2158979792824193E-3</v>
      </c>
      <c r="AP396" s="5">
        <f t="shared" si="647"/>
        <v>3.989477657206848E-4</v>
      </c>
      <c r="AQ396" s="5">
        <f t="shared" si="648"/>
        <v>9.8173935530834994E-5</v>
      </c>
      <c r="AR396" s="5">
        <f t="shared" si="649"/>
        <v>8.4680443722368189E-4</v>
      </c>
      <c r="AS396" s="5">
        <f t="shared" si="650"/>
        <v>1.0358479708321741E-3</v>
      </c>
      <c r="AT396" s="5">
        <f t="shared" si="651"/>
        <v>6.3354711637730052E-4</v>
      </c>
      <c r="AU396" s="5">
        <f t="shared" si="652"/>
        <v>2.5832745085654002E-4</v>
      </c>
      <c r="AV396" s="5">
        <f t="shared" si="653"/>
        <v>7.8999339758216333E-5</v>
      </c>
      <c r="AW396" s="5">
        <f t="shared" si="654"/>
        <v>6.464231495948476E-7</v>
      </c>
      <c r="AX396" s="5">
        <f t="shared" si="655"/>
        <v>5.1169181040377609E-4</v>
      </c>
      <c r="AY396" s="5">
        <f t="shared" si="656"/>
        <v>5.0367294290257973E-4</v>
      </c>
      <c r="AZ396" s="5">
        <f t="shared" si="657"/>
        <v>2.4788987067426516E-4</v>
      </c>
      <c r="BA396" s="5">
        <f t="shared" si="658"/>
        <v>8.1335039399154247E-5</v>
      </c>
      <c r="BB396" s="5">
        <f t="shared" si="659"/>
        <v>2.0015103731552205E-5</v>
      </c>
      <c r="BC396" s="5">
        <f t="shared" si="660"/>
        <v>3.9402882727461818E-6</v>
      </c>
      <c r="BD396" s="5">
        <f t="shared" si="661"/>
        <v>1.3892232078226065E-4</v>
      </c>
      <c r="BE396" s="5">
        <f t="shared" si="662"/>
        <v>1.6993581724417619E-4</v>
      </c>
      <c r="BF396" s="5">
        <f t="shared" si="663"/>
        <v>1.0393643663536315E-4</v>
      </c>
      <c r="BG396" s="5">
        <f t="shared" si="664"/>
        <v>4.2379854683350374E-5</v>
      </c>
      <c r="BH396" s="5">
        <f t="shared" si="665"/>
        <v>1.2960219782810091E-5</v>
      </c>
      <c r="BI396" s="5">
        <f t="shared" si="666"/>
        <v>3.1707007600425916E-6</v>
      </c>
      <c r="BJ396" s="8">
        <f t="shared" si="667"/>
        <v>0.41561367041863978</v>
      </c>
      <c r="BK396" s="8">
        <f t="shared" si="668"/>
        <v>0.28849016866759841</v>
      </c>
      <c r="BL396" s="8">
        <f t="shared" si="669"/>
        <v>0.27856248694655633</v>
      </c>
      <c r="BM396" s="8">
        <f t="shared" si="670"/>
        <v>0.37895892093321237</v>
      </c>
      <c r="BN396" s="8">
        <f t="shared" si="671"/>
        <v>0.62068403171621367</v>
      </c>
    </row>
    <row r="397" spans="1:66" x14ac:dyDescent="0.25">
      <c r="A397" t="s">
        <v>80</v>
      </c>
      <c r="B397" t="s">
        <v>91</v>
      </c>
      <c r="C397" t="s">
        <v>81</v>
      </c>
      <c r="D397" s="16"/>
      <c r="E397">
        <f>VLOOKUP(A397,home!$A$2:$E$405,3,FALSE)</f>
        <v>1.2518</v>
      </c>
      <c r="F397">
        <f>VLOOKUP(B397,home!$B$2:$E$405,3,FALSE)</f>
        <v>0.69469999999999998</v>
      </c>
      <c r="G397">
        <f>VLOOKUP(C397,away!$B$2:$E$405,4,FALSE)</f>
        <v>0.97250000000000003</v>
      </c>
      <c r="H397">
        <f>VLOOKUP(A397,away!$A$2:$E$405,3,FALSE)</f>
        <v>1.0562</v>
      </c>
      <c r="I397">
        <f>VLOOKUP(C397,away!$B$2:$E$405,3,FALSE)</f>
        <v>1.0290999999999999</v>
      </c>
      <c r="J397">
        <f>VLOOKUP(B397,home!$B$2:$E$405,4,FALSE)</f>
        <v>1.0703</v>
      </c>
      <c r="K397" s="3">
        <f t="shared" si="616"/>
        <v>0.84571075984999999</v>
      </c>
      <c r="L397" s="3">
        <f t="shared" si="617"/>
        <v>1.1633469800259999</v>
      </c>
      <c r="M397" s="5">
        <f t="shared" si="618"/>
        <v>0.13411498635389948</v>
      </c>
      <c r="N397" s="5">
        <f t="shared" si="619"/>
        <v>0.11342248701662873</v>
      </c>
      <c r="O397" s="5">
        <f t="shared" si="620"/>
        <v>0.15602226435103717</v>
      </c>
      <c r="P397" s="5">
        <f t="shared" si="621"/>
        <v>0.13194970773783321</v>
      </c>
      <c r="Q397" s="5">
        <f t="shared" si="622"/>
        <v>4.7961308839454916E-2</v>
      </c>
      <c r="R397" s="5">
        <f t="shared" si="623"/>
        <v>9.0754015024798684E-2</v>
      </c>
      <c r="S397" s="5">
        <f t="shared" si="624"/>
        <v>3.2454846854617338E-2</v>
      </c>
      <c r="T397" s="5">
        <f t="shared" si="625"/>
        <v>5.579564379647417E-2</v>
      </c>
      <c r="U397" s="5">
        <f t="shared" si="626"/>
        <v>7.6751647006060825E-2</v>
      </c>
      <c r="V397" s="5">
        <f t="shared" si="627"/>
        <v>3.5478739165597409E-3</v>
      </c>
      <c r="W397" s="5">
        <f t="shared" si="628"/>
        <v>1.3520464980671979E-2</v>
      </c>
      <c r="X397" s="5">
        <f t="shared" si="629"/>
        <v>1.5728992103812036E-2</v>
      </c>
      <c r="Y397" s="5">
        <f t="shared" si="630"/>
        <v>9.1491377314112683E-3</v>
      </c>
      <c r="Z397" s="5">
        <f t="shared" si="631"/>
        <v>3.5192803101444577E-2</v>
      </c>
      <c r="AA397" s="5">
        <f t="shared" si="632"/>
        <v>2.9762932252174131E-2</v>
      </c>
      <c r="AB397" s="5">
        <f t="shared" si="633"/>
        <v>1.2585416025175126E-2</v>
      </c>
      <c r="AC397" s="5">
        <f t="shared" si="634"/>
        <v>2.1816210622121505E-4</v>
      </c>
      <c r="AD397" s="5">
        <f t="shared" si="635"/>
        <v>2.8586006780823535E-3</v>
      </c>
      <c r="AE397" s="5">
        <f t="shared" si="636"/>
        <v>3.325544465947382E-3</v>
      </c>
      <c r="AF397" s="5">
        <f t="shared" si="637"/>
        <v>1.9343810557010323E-3</v>
      </c>
      <c r="AG397" s="5">
        <f t="shared" si="638"/>
        <v>7.5011878645643343E-4</v>
      </c>
      <c r="AH397" s="5">
        <f t="shared" si="639"/>
        <v>1.0235360301678802E-2</v>
      </c>
      <c r="AI397" s="5">
        <f t="shared" si="640"/>
        <v>8.6561543380713063E-3</v>
      </c>
      <c r="AJ397" s="5">
        <f t="shared" si="641"/>
        <v>3.6603014313145786E-3</v>
      </c>
      <c r="AK397" s="5">
        <f t="shared" si="642"/>
        <v>1.0318521015856982E-3</v>
      </c>
      <c r="AL397" s="5">
        <f t="shared" si="643"/>
        <v>8.5855956706876851E-6</v>
      </c>
      <c r="AM397" s="5">
        <f t="shared" si="644"/>
        <v>4.8350987031375061E-4</v>
      </c>
      <c r="AN397" s="5">
        <f t="shared" si="645"/>
        <v>5.6248974744226466E-4</v>
      </c>
      <c r="AO397" s="5">
        <f t="shared" si="646"/>
        <v>3.2718537449127313E-4</v>
      </c>
      <c r="AP397" s="5">
        <f t="shared" si="647"/>
        <v>1.2687670577436608E-4</v>
      </c>
      <c r="AQ397" s="5">
        <f t="shared" si="648"/>
        <v>3.6900408124564047E-5</v>
      </c>
      <c r="AR397" s="5">
        <f t="shared" si="649"/>
        <v>2.3814550992872067E-3</v>
      </c>
      <c r="AS397" s="5">
        <f t="shared" si="650"/>
        <v>2.0140222015668412E-3</v>
      </c>
      <c r="AT397" s="5">
        <f t="shared" si="651"/>
        <v>8.5164012322093137E-4</v>
      </c>
      <c r="AU397" s="5">
        <f t="shared" si="652"/>
        <v>2.4008040524264049E-4</v>
      </c>
      <c r="AV397" s="5">
        <f t="shared" si="653"/>
        <v>5.0759645485712352E-5</v>
      </c>
      <c r="AW397" s="5">
        <f t="shared" si="654"/>
        <v>2.3463838139962945E-7</v>
      </c>
      <c r="AX397" s="5">
        <f t="shared" si="655"/>
        <v>6.8151583303002801E-5</v>
      </c>
      <c r="AY397" s="5">
        <f t="shared" si="656"/>
        <v>7.928393861953868E-5</v>
      </c>
      <c r="AZ397" s="5">
        <f t="shared" si="657"/>
        <v>4.6117365278803548E-5</v>
      </c>
      <c r="BA397" s="5">
        <f t="shared" si="658"/>
        <v>1.7883499207950664E-5</v>
      </c>
      <c r="BB397" s="5">
        <f t="shared" si="659"/>
        <v>5.201178698966694E-6</v>
      </c>
      <c r="BC397" s="5">
        <f t="shared" si="660"/>
        <v>1.2101551064036917E-6</v>
      </c>
      <c r="BD397" s="5">
        <f t="shared" si="661"/>
        <v>4.6174309963721474E-4</v>
      </c>
      <c r="BE397" s="5">
        <f t="shared" si="662"/>
        <v>3.9050110764968319E-4</v>
      </c>
      <c r="BF397" s="5">
        <f t="shared" si="663"/>
        <v>1.6512549423634007E-4</v>
      </c>
      <c r="BG397" s="5">
        <f t="shared" si="664"/>
        <v>4.6549469067073985E-5</v>
      </c>
      <c r="BH397" s="5">
        <f t="shared" si="665"/>
        <v>9.8418467138323021E-6</v>
      </c>
      <c r="BI397" s="5">
        <f t="shared" si="666"/>
        <v>1.664671132536469E-6</v>
      </c>
      <c r="BJ397" s="8">
        <f t="shared" si="667"/>
        <v>0.26620148928100124</v>
      </c>
      <c r="BK397" s="8">
        <f t="shared" si="668"/>
        <v>0.30237344650342129</v>
      </c>
      <c r="BL397" s="8">
        <f t="shared" si="669"/>
        <v>0.39607332599513634</v>
      </c>
      <c r="BM397" s="8">
        <f t="shared" si="670"/>
        <v>0.325537246257113</v>
      </c>
      <c r="BN397" s="8">
        <f t="shared" si="671"/>
        <v>0.67422476932365227</v>
      </c>
    </row>
    <row r="398" spans="1:66" x14ac:dyDescent="0.25">
      <c r="A398" t="s">
        <v>80</v>
      </c>
      <c r="B398" t="s">
        <v>76</v>
      </c>
      <c r="C398" t="s">
        <v>110</v>
      </c>
      <c r="D398" s="16"/>
      <c r="E398">
        <f>VLOOKUP(A398,home!$A$2:$E$405,3,FALSE)</f>
        <v>1.2518</v>
      </c>
      <c r="F398">
        <f>VLOOKUP(B398,home!$B$2:$E$405,3,FALSE)</f>
        <v>0.35020000000000001</v>
      </c>
      <c r="G398">
        <f>VLOOKUP(C398,away!$B$2:$E$405,4,FALSE)</f>
        <v>0.7742</v>
      </c>
      <c r="H398">
        <f>VLOOKUP(A398,away!$A$2:$E$405,3,FALSE)</f>
        <v>1.0562</v>
      </c>
      <c r="I398">
        <f>VLOOKUP(C398,away!$B$2:$E$405,3,FALSE)</f>
        <v>1.6386000000000001</v>
      </c>
      <c r="J398">
        <f>VLOOKUP(B398,home!$B$2:$E$405,4,FALSE)</f>
        <v>1.0980000000000001</v>
      </c>
      <c r="K398" s="3">
        <f t="shared" si="616"/>
        <v>0.339394074712</v>
      </c>
      <c r="L398" s="3">
        <f t="shared" si="617"/>
        <v>1.9002968733600003</v>
      </c>
      <c r="M398" s="5">
        <f t="shared" si="618"/>
        <v>0.10649141066989758</v>
      </c>
      <c r="N398" s="5">
        <f t="shared" si="619"/>
        <v>3.6142553789085485E-2</v>
      </c>
      <c r="O398" s="5">
        <f t="shared" si="620"/>
        <v>0.20236529473570211</v>
      </c>
      <c r="P398" s="5">
        <f t="shared" si="621"/>
        <v>6.8681581960644764E-2</v>
      </c>
      <c r="Q398" s="5">
        <f t="shared" si="622"/>
        <v>6.1332843004876783E-3</v>
      </c>
      <c r="R398" s="5">
        <f t="shared" si="623"/>
        <v>0.19227706843141484</v>
      </c>
      <c r="S398" s="5">
        <f t="shared" si="624"/>
        <v>1.1074037969219495E-2</v>
      </c>
      <c r="T398" s="5">
        <f t="shared" si="625"/>
        <v>1.1655060979644711E-2</v>
      </c>
      <c r="U398" s="5">
        <f t="shared" si="626"/>
        <v>6.5257697728615935E-2</v>
      </c>
      <c r="V398" s="5">
        <f t="shared" si="627"/>
        <v>7.9357724892103923E-4</v>
      </c>
      <c r="W398" s="5">
        <f t="shared" si="628"/>
        <v>6.9386678336988395E-4</v>
      </c>
      <c r="X398" s="5">
        <f t="shared" si="629"/>
        <v>1.3185528789661511E-3</v>
      </c>
      <c r="Y398" s="5">
        <f t="shared" si="630"/>
        <v>1.2528209566296021E-3</v>
      </c>
      <c r="Z398" s="5">
        <f t="shared" si="631"/>
        <v>0.12179450398634817</v>
      </c>
      <c r="AA398" s="5">
        <f t="shared" si="632"/>
        <v>4.1336332985453625E-2</v>
      </c>
      <c r="AB398" s="5">
        <f t="shared" si="633"/>
        <v>7.0146532427925786E-3</v>
      </c>
      <c r="AC398" s="5">
        <f t="shared" si="634"/>
        <v>3.1988578069940236E-5</v>
      </c>
      <c r="AD398" s="5">
        <f t="shared" si="635"/>
        <v>5.8873568728803374E-5</v>
      </c>
      <c r="AE398" s="5">
        <f t="shared" si="636"/>
        <v>1.1187725857889012E-4</v>
      </c>
      <c r="AF398" s="5">
        <f t="shared" si="637"/>
        <v>1.063000023387766E-4</v>
      </c>
      <c r="AG398" s="5">
        <f t="shared" si="638"/>
        <v>6.7333854027512636E-5</v>
      </c>
      <c r="AH398" s="5">
        <f t="shared" si="639"/>
        <v>5.7861428779422387E-2</v>
      </c>
      <c r="AI398" s="5">
        <f t="shared" si="640"/>
        <v>1.9637826082106347E-2</v>
      </c>
      <c r="AJ398" s="5">
        <f t="shared" si="641"/>
        <v>3.3324809062458315E-3</v>
      </c>
      <c r="AK398" s="5">
        <f t="shared" si="642"/>
        <v>3.7700809122357044E-4</v>
      </c>
      <c r="AL398" s="5">
        <f t="shared" si="643"/>
        <v>8.2524069601272707E-7</v>
      </c>
      <c r="AM398" s="5">
        <f t="shared" si="644"/>
        <v>3.9962680767411123E-6</v>
      </c>
      <c r="AN398" s="5">
        <f t="shared" si="645"/>
        <v>7.5940957313395168E-6</v>
      </c>
      <c r="AO398" s="5">
        <f t="shared" si="646"/>
        <v>7.2155181871305055E-6</v>
      </c>
      <c r="AP398" s="5">
        <f t="shared" si="647"/>
        <v>4.5705422168921065E-6</v>
      </c>
      <c r="AQ398" s="5">
        <f t="shared" si="648"/>
        <v>2.1713467710799889E-6</v>
      </c>
      <c r="AR398" s="5">
        <f t="shared" si="649"/>
        <v>2.199077843953574E-2</v>
      </c>
      <c r="AS398" s="5">
        <f t="shared" si="650"/>
        <v>7.4635399006828303E-3</v>
      </c>
      <c r="AT398" s="5">
        <f t="shared" si="651"/>
        <v>1.2665406093341708E-3</v>
      </c>
      <c r="AU398" s="5">
        <f t="shared" si="652"/>
        <v>1.4328545939671454E-4</v>
      </c>
      <c r="AV398" s="5">
        <f t="shared" si="653"/>
        <v>1.2157558977907942E-5</v>
      </c>
      <c r="AW398" s="5">
        <f t="shared" si="654"/>
        <v>1.4784404818272886E-8</v>
      </c>
      <c r="AX398" s="5">
        <f t="shared" si="655"/>
        <v>2.2605161770110887E-7</v>
      </c>
      <c r="AY398" s="5">
        <f t="shared" si="656"/>
        <v>4.2956518233538724E-7</v>
      </c>
      <c r="AZ398" s="5">
        <f t="shared" si="657"/>
        <v>4.0815068644812745E-7</v>
      </c>
      <c r="BA398" s="5">
        <f t="shared" si="658"/>
        <v>2.5853582443903817E-7</v>
      </c>
      <c r="BB398" s="5">
        <f t="shared" si="659"/>
        <v>1.2282370470826357E-7</v>
      </c>
      <c r="BC398" s="5">
        <f t="shared" si="660"/>
        <v>4.6680300406321044E-8</v>
      </c>
      <c r="BD398" s="5">
        <f t="shared" si="661"/>
        <v>6.964834585233704E-3</v>
      </c>
      <c r="BE398" s="5">
        <f t="shared" si="662"/>
        <v>2.3638235895775289E-3</v>
      </c>
      <c r="BF398" s="5">
        <f t="shared" si="663"/>
        <v>4.0113385998353189E-4</v>
      </c>
      <c r="BG398" s="5">
        <f t="shared" si="664"/>
        <v>4.5380818414921258E-5</v>
      </c>
      <c r="BH398" s="5">
        <f t="shared" si="665"/>
        <v>3.8504952189013718E-6</v>
      </c>
      <c r="BI398" s="5">
        <f t="shared" si="666"/>
        <v>2.6136705240040228E-7</v>
      </c>
      <c r="BJ398" s="8">
        <f t="shared" si="667"/>
        <v>5.7567563950156705E-2</v>
      </c>
      <c r="BK398" s="8">
        <f t="shared" si="668"/>
        <v>0.18707385123263115</v>
      </c>
      <c r="BL398" s="8">
        <f t="shared" si="669"/>
        <v>0.63011537766638559</v>
      </c>
      <c r="BM398" s="8">
        <f t="shared" si="670"/>
        <v>0.3844596881675118</v>
      </c>
      <c r="BN398" s="8">
        <f t="shared" si="671"/>
        <v>0.61209119388723243</v>
      </c>
    </row>
    <row r="399" spans="1:66" x14ac:dyDescent="0.25">
      <c r="A399" t="s">
        <v>80</v>
      </c>
      <c r="B399" t="s">
        <v>86</v>
      </c>
      <c r="C399" t="s">
        <v>82</v>
      </c>
      <c r="D399" s="16"/>
      <c r="E399">
        <f>VLOOKUP(A399,home!$A$2:$E$405,3,FALSE)</f>
        <v>1.2518</v>
      </c>
      <c r="F399">
        <f>VLOOKUP(B399,home!$B$2:$E$405,3,FALSE)</f>
        <v>0.86829999999999996</v>
      </c>
      <c r="G399">
        <f>VLOOKUP(C399,away!$B$2:$E$405,4,FALSE)</f>
        <v>0.83360000000000001</v>
      </c>
      <c r="H399">
        <f>VLOOKUP(A399,away!$A$2:$E$405,3,FALSE)</f>
        <v>1.0562</v>
      </c>
      <c r="I399">
        <f>VLOOKUP(C399,away!$B$2:$E$405,3,FALSE)</f>
        <v>0.78210000000000002</v>
      </c>
      <c r="J399">
        <f>VLOOKUP(B399,home!$B$2:$E$405,4,FALSE)</f>
        <v>0.94679999999999997</v>
      </c>
      <c r="K399" s="3">
        <f t="shared" si="616"/>
        <v>0.90607146678399986</v>
      </c>
      <c r="L399" s="3">
        <f t="shared" si="617"/>
        <v>0.78210794613599999</v>
      </c>
      <c r="M399" s="5">
        <f t="shared" si="618"/>
        <v>0.18485576383846461</v>
      </c>
      <c r="N399" s="5">
        <f t="shared" si="619"/>
        <v>0.1674925330845943</v>
      </c>
      <c r="O399" s="5">
        <f t="shared" si="620"/>
        <v>0.144577161787103</v>
      </c>
      <c r="P399" s="5">
        <f t="shared" si="621"/>
        <v>0.13099724104390806</v>
      </c>
      <c r="Q399" s="5">
        <f t="shared" si="622"/>
        <v>7.5880102563662996E-2</v>
      </c>
      <c r="R399" s="5">
        <f t="shared" si="623"/>
        <v>5.6537473531741655E-2</v>
      </c>
      <c r="S399" s="5">
        <f t="shared" si="624"/>
        <v>2.3207657695909316E-2</v>
      </c>
      <c r="T399" s="5">
        <f t="shared" si="625"/>
        <v>5.9346431168655484E-2</v>
      </c>
      <c r="U399" s="5">
        <f t="shared" si="626"/>
        <v>5.1226991571166725E-2</v>
      </c>
      <c r="V399" s="5">
        <f t="shared" si="627"/>
        <v>1.8273340769570387E-3</v>
      </c>
      <c r="W399" s="5">
        <f t="shared" si="628"/>
        <v>2.2917598609859497E-2</v>
      </c>
      <c r="X399" s="5">
        <f t="shared" si="629"/>
        <v>1.7924035979126458E-2</v>
      </c>
      <c r="Y399" s="5">
        <f t="shared" si="630"/>
        <v>7.0092654830511804E-3</v>
      </c>
      <c r="Z399" s="5">
        <f t="shared" si="631"/>
        <v>1.4739469101209641E-2</v>
      </c>
      <c r="AA399" s="5">
        <f t="shared" si="632"/>
        <v>1.3355012388150464E-2</v>
      </c>
      <c r="AB399" s="5">
        <f t="shared" si="633"/>
        <v>6.0502978317249897E-3</v>
      </c>
      <c r="AC399" s="5">
        <f t="shared" si="634"/>
        <v>8.0933276563959958E-5</v>
      </c>
      <c r="AD399" s="5">
        <f t="shared" si="635"/>
        <v>5.1912455469005853E-3</v>
      </c>
      <c r="AE399" s="5">
        <f t="shared" si="636"/>
        <v>4.0601143925740723E-3</v>
      </c>
      <c r="AF399" s="5">
        <f t="shared" si="637"/>
        <v>1.5877238643266605E-3</v>
      </c>
      <c r="AG399" s="5">
        <f t="shared" si="638"/>
        <v>4.1392381685321247E-4</v>
      </c>
      <c r="AH399" s="5">
        <f t="shared" si="639"/>
        <v>2.8819639764705268E-3</v>
      </c>
      <c r="AI399" s="5">
        <f t="shared" si="640"/>
        <v>2.6112653273792992E-3</v>
      </c>
      <c r="AJ399" s="5">
        <f t="shared" si="641"/>
        <v>1.1829965026703814E-3</v>
      </c>
      <c r="AK399" s="5">
        <f t="shared" si="642"/>
        <v>3.5729312545829822E-4</v>
      </c>
      <c r="AL399" s="5">
        <f t="shared" si="643"/>
        <v>2.2941207173365481E-6</v>
      </c>
      <c r="AM399" s="5">
        <f t="shared" si="644"/>
        <v>9.4072789342322465E-4</v>
      </c>
      <c r="AN399" s="5">
        <f t="shared" si="645"/>
        <v>7.3575076059808405E-4</v>
      </c>
      <c r="AO399" s="5">
        <f t="shared" si="646"/>
        <v>2.8771825811968363E-4</v>
      </c>
      <c r="AP399" s="5">
        <f t="shared" si="647"/>
        <v>7.500891197460442E-5</v>
      </c>
      <c r="AQ399" s="5">
        <f t="shared" si="648"/>
        <v>1.4666266521588472E-5</v>
      </c>
      <c r="AR399" s="5">
        <f t="shared" si="649"/>
        <v>4.508013852950608E-4</v>
      </c>
      <c r="AS399" s="5">
        <f t="shared" si="650"/>
        <v>4.0845827240255478E-4</v>
      </c>
      <c r="AT399" s="5">
        <f t="shared" si="651"/>
        <v>1.8504619299792067E-4</v>
      </c>
      <c r="AU399" s="5">
        <f t="shared" si="652"/>
        <v>5.588835850414038E-5</v>
      </c>
      <c r="AV399" s="5">
        <f t="shared" si="653"/>
        <v>1.2659711741499122E-5</v>
      </c>
      <c r="AW399" s="5">
        <f t="shared" si="654"/>
        <v>4.515885465879133E-8</v>
      </c>
      <c r="AX399" s="5">
        <f t="shared" si="655"/>
        <v>1.4206111703976719E-4</v>
      </c>
      <c r="AY399" s="5">
        <f t="shared" si="656"/>
        <v>1.1110712847375822E-4</v>
      </c>
      <c r="AZ399" s="5">
        <f t="shared" si="657"/>
        <v>4.3448884025839858E-5</v>
      </c>
      <c r="BA399" s="5">
        <f t="shared" si="658"/>
        <v>1.1327239149116956E-5</v>
      </c>
      <c r="BB399" s="5">
        <f t="shared" si="659"/>
        <v>2.214780936576789E-6</v>
      </c>
      <c r="BC399" s="5">
        <f t="shared" si="660"/>
        <v>3.464395538894479E-7</v>
      </c>
      <c r="BD399" s="5">
        <f t="shared" si="661"/>
        <v>5.8762557594730551E-5</v>
      </c>
      <c r="BE399" s="5">
        <f t="shared" si="662"/>
        <v>5.3243076751836784E-5</v>
      </c>
      <c r="BF399" s="5">
        <f t="shared" si="663"/>
        <v>2.4121016324314918E-5</v>
      </c>
      <c r="BG399" s="5">
        <f t="shared" si="664"/>
        <v>7.2851215470976081E-6</v>
      </c>
      <c r="BH399" s="5">
        <f t="shared" si="665"/>
        <v>1.6502101914696125E-6</v>
      </c>
      <c r="BI399" s="5">
        <f t="shared" si="666"/>
        <v>2.9904167373735556E-7</v>
      </c>
      <c r="BJ399" s="8">
        <f t="shared" si="667"/>
        <v>0.3641873521894205</v>
      </c>
      <c r="BK399" s="8">
        <f t="shared" si="668"/>
        <v>0.34108233118099407</v>
      </c>
      <c r="BL399" s="8">
        <f t="shared" si="669"/>
        <v>0.28003867098688978</v>
      </c>
      <c r="BM399" s="8">
        <f t="shared" si="670"/>
        <v>0.23959648563942018</v>
      </c>
      <c r="BN399" s="8">
        <f t="shared" si="671"/>
        <v>0.76034027584947461</v>
      </c>
    </row>
    <row r="400" spans="1:66" x14ac:dyDescent="0.25">
      <c r="A400" t="s">
        <v>80</v>
      </c>
      <c r="B400" t="s">
        <v>88</v>
      </c>
      <c r="C400" t="s">
        <v>114</v>
      </c>
      <c r="D400" s="16"/>
      <c r="E400">
        <f>VLOOKUP(A400,home!$A$2:$E$405,3,FALSE)</f>
        <v>1.2518</v>
      </c>
      <c r="F400">
        <f>VLOOKUP(B400,home!$B$2:$E$405,3,FALSE)</f>
        <v>0.72940000000000005</v>
      </c>
      <c r="G400">
        <f>VLOOKUP(C400,away!$B$2:$E$405,4,FALSE)</f>
        <v>0.7742</v>
      </c>
      <c r="H400">
        <f>VLOOKUP(A400,away!$A$2:$E$405,3,FALSE)</f>
        <v>1.0562</v>
      </c>
      <c r="I400">
        <f>VLOOKUP(C400,away!$B$2:$E$405,3,FALSE)</f>
        <v>1.0583</v>
      </c>
      <c r="J400">
        <f>VLOOKUP(B400,home!$B$2:$E$405,4,FALSE)</f>
        <v>0.98799999999999999</v>
      </c>
      <c r="K400" s="3">
        <f t="shared" si="616"/>
        <v>0.70689331266400013</v>
      </c>
      <c r="L400" s="3">
        <f t="shared" si="617"/>
        <v>1.10436314248</v>
      </c>
      <c r="M400" s="5">
        <f t="shared" si="618"/>
        <v>0.16344864184531377</v>
      </c>
      <c r="N400" s="5">
        <f t="shared" si="619"/>
        <v>0.11554075188446555</v>
      </c>
      <c r="O400" s="5">
        <f t="shared" si="620"/>
        <v>0.18050665574237876</v>
      </c>
      <c r="P400" s="5">
        <f t="shared" si="621"/>
        <v>0.12759894783563036</v>
      </c>
      <c r="Q400" s="5">
        <f t="shared" si="622"/>
        <v>4.0837492423649584E-2</v>
      </c>
      <c r="R400" s="5">
        <f t="shared" si="623"/>
        <v>9.967244878710449E-2</v>
      </c>
      <c r="S400" s="5">
        <f t="shared" si="624"/>
        <v>2.4903069405998141E-2</v>
      </c>
      <c r="T400" s="5">
        <f t="shared" si="625"/>
        <v>4.5099421463984851E-2</v>
      </c>
      <c r="U400" s="5">
        <f t="shared" si="626"/>
        <v>7.0457787504449199E-2</v>
      </c>
      <c r="V400" s="5">
        <f t="shared" si="627"/>
        <v>2.1601113884447735E-3</v>
      </c>
      <c r="W400" s="5">
        <f t="shared" si="628"/>
        <v>9.6225834334148878E-3</v>
      </c>
      <c r="X400" s="5">
        <f t="shared" si="629"/>
        <v>1.0626826479302055E-2</v>
      </c>
      <c r="Y400" s="5">
        <f t="shared" si="630"/>
        <v>5.8679377426358479E-3</v>
      </c>
      <c r="Z400" s="5">
        <f t="shared" si="631"/>
        <v>3.6691526253734515E-2</v>
      </c>
      <c r="AA400" s="5">
        <f t="shared" si="632"/>
        <v>2.5936994540200521E-2</v>
      </c>
      <c r="AB400" s="5">
        <f t="shared" si="633"/>
        <v>9.1673439955352164E-3</v>
      </c>
      <c r="AC400" s="5">
        <f t="shared" si="634"/>
        <v>1.0539546905281397E-4</v>
      </c>
      <c r="AD400" s="5">
        <f t="shared" si="635"/>
        <v>1.7005349699080942E-3</v>
      </c>
      <c r="AE400" s="5">
        <f t="shared" si="636"/>
        <v>1.8780081432648353E-3</v>
      </c>
      <c r="AF400" s="5">
        <f t="shared" si="637"/>
        <v>1.037001487349492E-3</v>
      </c>
      <c r="AG400" s="5">
        <f t="shared" si="638"/>
        <v>3.8174207377523957E-4</v>
      </c>
      <c r="AH400" s="5">
        <f t="shared" si="639"/>
        <v>1.0130192308990427E-2</v>
      </c>
      <c r="AI400" s="5">
        <f t="shared" si="640"/>
        <v>7.1609651992256187E-3</v>
      </c>
      <c r="AJ400" s="5">
        <f t="shared" si="641"/>
        <v>2.5310192057761095E-3</v>
      </c>
      <c r="AK400" s="5">
        <f t="shared" si="642"/>
        <v>5.9638685026242695E-4</v>
      </c>
      <c r="AL400" s="5">
        <f t="shared" si="643"/>
        <v>3.2911502490205293E-6</v>
      </c>
      <c r="AM400" s="5">
        <f t="shared" si="644"/>
        <v>2.404193596358618E-4</v>
      </c>
      <c r="AN400" s="5">
        <f t="shared" si="645"/>
        <v>2.655102795204896E-4</v>
      </c>
      <c r="AO400" s="5">
        <f t="shared" si="646"/>
        <v>1.4660988332599559E-4</v>
      </c>
      <c r="AP400" s="5">
        <f t="shared" si="647"/>
        <v>5.3970183822840867E-5</v>
      </c>
      <c r="AQ400" s="5">
        <f t="shared" si="648"/>
        <v>1.4900670451703962E-5</v>
      </c>
      <c r="AR400" s="5">
        <f t="shared" si="649"/>
        <v>2.2374822024566758E-3</v>
      </c>
      <c r="AS400" s="5">
        <f t="shared" si="650"/>
        <v>1.5816612061213425E-3</v>
      </c>
      <c r="AT400" s="5">
        <f t="shared" si="651"/>
        <v>5.5903286475362688E-4</v>
      </c>
      <c r="AU400" s="5">
        <f t="shared" si="652"/>
        <v>1.3172553121791245E-4</v>
      </c>
      <c r="AV400" s="5">
        <f t="shared" si="653"/>
        <v>2.3278974281263813E-5</v>
      </c>
      <c r="AW400" s="5">
        <f t="shared" si="654"/>
        <v>7.1369225797922709E-8</v>
      </c>
      <c r="AX400" s="5">
        <f t="shared" si="655"/>
        <v>2.8325139593591983E-5</v>
      </c>
      <c r="AY400" s="5">
        <f t="shared" si="656"/>
        <v>3.1281240172763914E-5</v>
      </c>
      <c r="AZ400" s="5">
        <f t="shared" si="657"/>
        <v>1.7272924348932591E-5</v>
      </c>
      <c r="BA400" s="5">
        <f t="shared" si="658"/>
        <v>6.3585270046021671E-6</v>
      </c>
      <c r="BB400" s="5">
        <f t="shared" si="659"/>
        <v>1.755530716086599E-6</v>
      </c>
      <c r="BC400" s="5">
        <f t="shared" si="660"/>
        <v>3.8774868366751173E-7</v>
      </c>
      <c r="BD400" s="5">
        <f t="shared" si="661"/>
        <v>4.118321460580206E-4</v>
      </c>
      <c r="BE400" s="5">
        <f t="shared" si="662"/>
        <v>2.911213899884785E-4</v>
      </c>
      <c r="BF400" s="5">
        <f t="shared" si="663"/>
        <v>1.0289588187815192E-4</v>
      </c>
      <c r="BG400" s="5">
        <f t="shared" si="664"/>
        <v>2.4245470266776826E-5</v>
      </c>
      <c r="BH400" s="5">
        <f t="shared" si="665"/>
        <v>4.2847401984945963E-6</v>
      </c>
      <c r="BI400" s="5">
        <f t="shared" si="666"/>
        <v>6.0577083856369034E-7</v>
      </c>
      <c r="BJ400" s="8">
        <f t="shared" si="667"/>
        <v>0.23339909158902694</v>
      </c>
      <c r="BK400" s="8">
        <f t="shared" si="668"/>
        <v>0.31825073833486162</v>
      </c>
      <c r="BL400" s="8">
        <f t="shared" si="669"/>
        <v>0.41152796031198208</v>
      </c>
      <c r="BM400" s="8">
        <f t="shared" si="670"/>
        <v>0.27223316810011566</v>
      </c>
      <c r="BN400" s="8">
        <f t="shared" si="671"/>
        <v>0.72760493851854235</v>
      </c>
    </row>
    <row r="401" spans="1:66" x14ac:dyDescent="0.25">
      <c r="A401" t="s">
        <v>80</v>
      </c>
      <c r="B401" t="s">
        <v>258</v>
      </c>
      <c r="C401" t="s">
        <v>96</v>
      </c>
      <c r="D401" s="16"/>
      <c r="E401">
        <f>VLOOKUP(A401,home!$A$2:$E$405,3,FALSE)</f>
        <v>1.2518</v>
      </c>
      <c r="F401">
        <f>VLOOKUP(B401,home!$B$2:$E$405,3,FALSE)</f>
        <v>0.46689999999999998</v>
      </c>
      <c r="G401">
        <f>VLOOKUP(C401,away!$B$2:$E$405,4,FALSE)</f>
        <v>1.6672</v>
      </c>
      <c r="H401">
        <f>VLOOKUP(A401,away!$A$2:$E$405,3,FALSE)</f>
        <v>1.0562</v>
      </c>
      <c r="I401">
        <f>VLOOKUP(C401,away!$B$2:$E$405,3,FALSE)</f>
        <v>0.90559999999999996</v>
      </c>
      <c r="J401">
        <f>VLOOKUP(B401,home!$B$2:$E$405,4,FALSE)</f>
        <v>1.0588</v>
      </c>
      <c r="K401" s="3">
        <f t="shared" si="616"/>
        <v>0.97442074822400004</v>
      </c>
      <c r="L401" s="3">
        <f t="shared" si="617"/>
        <v>1.012736609536</v>
      </c>
      <c r="M401" s="5">
        <f t="shared" si="618"/>
        <v>0.13708455445115075</v>
      </c>
      <c r="N401" s="5">
        <f t="shared" si="619"/>
        <v>0.13357803411824398</v>
      </c>
      <c r="O401" s="5">
        <f t="shared" si="620"/>
        <v>0.13883054689461158</v>
      </c>
      <c r="P401" s="5">
        <f t="shared" si="621"/>
        <v>0.13527936538139451</v>
      </c>
      <c r="Q401" s="5">
        <f t="shared" si="622"/>
        <v>6.5080603975895143E-2</v>
      </c>
      <c r="R401" s="5">
        <f t="shared" si="623"/>
        <v>7.0299388681038771E-2</v>
      </c>
      <c r="S401" s="5">
        <f t="shared" si="624"/>
        <v>3.3374486956723702E-2</v>
      </c>
      <c r="T401" s="5">
        <f t="shared" si="625"/>
        <v>6.5909510217103159E-2</v>
      </c>
      <c r="U401" s="5">
        <f t="shared" si="626"/>
        <v>6.8501182918267609E-2</v>
      </c>
      <c r="V401" s="5">
        <f t="shared" si="627"/>
        <v>3.659444132055384E-3</v>
      </c>
      <c r="W401" s="5">
        <f t="shared" si="628"/>
        <v>2.1138630273687193E-2</v>
      </c>
      <c r="X401" s="5">
        <f t="shared" si="629"/>
        <v>2.1407864753609014E-2</v>
      </c>
      <c r="Y401" s="5">
        <f t="shared" si="630"/>
        <v>1.0840264183987614E-2</v>
      </c>
      <c r="Z401" s="5">
        <f t="shared" si="631"/>
        <v>2.3731588181762894E-2</v>
      </c>
      <c r="AA401" s="5">
        <f t="shared" si="632"/>
        <v>2.3124551912617235E-2</v>
      </c>
      <c r="AB401" s="5">
        <f t="shared" si="633"/>
        <v>1.1266521588518609E-2</v>
      </c>
      <c r="AC401" s="5">
        <f t="shared" si="634"/>
        <v>2.2570343619999478E-4</v>
      </c>
      <c r="AD401" s="5">
        <f t="shared" si="635"/>
        <v>5.1494799819291927E-3</v>
      </c>
      <c r="AE401" s="5">
        <f t="shared" si="636"/>
        <v>5.2150668977724718E-3</v>
      </c>
      <c r="AF401" s="5">
        <f t="shared" si="637"/>
        <v>2.6407445842767593E-3</v>
      </c>
      <c r="AG401" s="5">
        <f t="shared" si="638"/>
        <v>8.9145957231033318E-4</v>
      </c>
      <c r="AH401" s="5">
        <f t="shared" si="639"/>
        <v>6.0084620385257876E-3</v>
      </c>
      <c r="AI401" s="5">
        <f t="shared" si="640"/>
        <v>5.8547700752557986E-3</v>
      </c>
      <c r="AJ401" s="5">
        <f t="shared" si="641"/>
        <v>2.8525047187051198E-3</v>
      </c>
      <c r="AK401" s="5">
        <f t="shared" si="642"/>
        <v>9.2651326077104453E-4</v>
      </c>
      <c r="AL401" s="5">
        <f t="shared" si="643"/>
        <v>8.9092510052007811E-6</v>
      </c>
      <c r="AM401" s="5">
        <f t="shared" si="644"/>
        <v>1.0035520273911913E-3</v>
      </c>
      <c r="AN401" s="5">
        <f t="shared" si="645"/>
        <v>1.0163338777131339E-3</v>
      </c>
      <c r="AO401" s="5">
        <f t="shared" si="646"/>
        <v>5.1463926273588741E-4</v>
      </c>
      <c r="AP401" s="5">
        <f t="shared" si="647"/>
        <v>1.7373134069241647E-4</v>
      </c>
      <c r="AQ401" s="5">
        <f t="shared" si="648"/>
        <v>4.3986022235745372E-5</v>
      </c>
      <c r="AR401" s="5">
        <f t="shared" si="649"/>
        <v>1.2169978946844746E-3</v>
      </c>
      <c r="AS401" s="5">
        <f t="shared" si="650"/>
        <v>1.1858679991254785E-3</v>
      </c>
      <c r="AT401" s="5">
        <f t="shared" si="651"/>
        <v>5.7776719150137322E-4</v>
      </c>
      <c r="AU401" s="5">
        <f t="shared" si="652"/>
        <v>1.8766277968068241E-4</v>
      </c>
      <c r="AV401" s="5">
        <f t="shared" si="653"/>
        <v>4.5715626547561546E-5</v>
      </c>
      <c r="AW401" s="5">
        <f t="shared" si="654"/>
        <v>2.4422028085604946E-7</v>
      </c>
      <c r="AX401" s="5">
        <f t="shared" si="655"/>
        <v>1.6298031956870604E-4</v>
      </c>
      <c r="AY401" s="5">
        <f t="shared" si="656"/>
        <v>1.6505613626110514E-4</v>
      </c>
      <c r="AZ401" s="5">
        <f t="shared" si="657"/>
        <v>8.3579195910091813E-5</v>
      </c>
      <c r="BA401" s="5">
        <f t="shared" si="658"/>
        <v>2.8214570497910507E-5</v>
      </c>
      <c r="BB401" s="5">
        <f t="shared" si="659"/>
        <v>7.1434821163920816E-6</v>
      </c>
      <c r="BC401" s="5">
        <f t="shared" si="660"/>
        <v>1.4468931717671941E-6</v>
      </c>
      <c r="BD401" s="5">
        <f t="shared" si="661"/>
        <v>2.0541638694586734E-4</v>
      </c>
      <c r="BE401" s="5">
        <f t="shared" si="662"/>
        <v>2.0016198946526276E-4</v>
      </c>
      <c r="BF401" s="5">
        <f t="shared" si="663"/>
        <v>9.7520997770372876E-5</v>
      </c>
      <c r="BG401" s="5">
        <f t="shared" si="664"/>
        <v>3.1675494538319256E-5</v>
      </c>
      <c r="BH401" s="5">
        <f t="shared" si="665"/>
        <v>7.7163147720985675E-6</v>
      </c>
      <c r="BI401" s="5">
        <f t="shared" si="666"/>
        <v>1.5037874427520389E-6</v>
      </c>
      <c r="BJ401" s="8">
        <f t="shared" si="667"/>
        <v>0.33505232168710919</v>
      </c>
      <c r="BK401" s="8">
        <f t="shared" si="668"/>
        <v>0.30979751974479064</v>
      </c>
      <c r="BL401" s="8">
        <f t="shared" si="669"/>
        <v>0.33142244855078579</v>
      </c>
      <c r="BM401" s="8">
        <f t="shared" si="670"/>
        <v>0.31968657274613355</v>
      </c>
      <c r="BN401" s="8">
        <f t="shared" si="671"/>
        <v>0.68015249350233475</v>
      </c>
    </row>
    <row r="402" spans="1:66" x14ac:dyDescent="0.25">
      <c r="A402" t="s">
        <v>80</v>
      </c>
      <c r="B402" t="s">
        <v>84</v>
      </c>
      <c r="C402" t="s">
        <v>93</v>
      </c>
      <c r="D402" s="16"/>
      <c r="E402">
        <f>VLOOKUP(A402,home!$A$2:$E$405,3,FALSE)</f>
        <v>1.2518</v>
      </c>
      <c r="F402">
        <f>VLOOKUP(B402,home!$B$2:$E$405,3,FALSE)</f>
        <v>1.0072000000000001</v>
      </c>
      <c r="G402">
        <f>VLOOKUP(C402,away!$B$2:$E$405,4,FALSE)</f>
        <v>0.72940000000000005</v>
      </c>
      <c r="H402">
        <f>VLOOKUP(A402,away!$A$2:$E$405,3,FALSE)</f>
        <v>1.0562</v>
      </c>
      <c r="I402">
        <f>VLOOKUP(C402,away!$B$2:$E$405,3,FALSE)</f>
        <v>0.65859999999999996</v>
      </c>
      <c r="J402">
        <f>VLOOKUP(B402,home!$B$2:$E$405,4,FALSE)</f>
        <v>1.1526000000000001</v>
      </c>
      <c r="K402" s="3">
        <f t="shared" si="616"/>
        <v>0.91963697302400016</v>
      </c>
      <c r="L402" s="3">
        <f t="shared" si="617"/>
        <v>0.80176391263199998</v>
      </c>
      <c r="M402" s="5">
        <f t="shared" si="618"/>
        <v>0.17881547233831169</v>
      </c>
      <c r="N402" s="5">
        <f t="shared" si="619"/>
        <v>0.1644453197110618</v>
      </c>
      <c r="O402" s="5">
        <f t="shared" si="620"/>
        <v>0.14336779274110395</v>
      </c>
      <c r="P402" s="5">
        <f t="shared" si="621"/>
        <v>0.13184632294556106</v>
      </c>
      <c r="Q402" s="5">
        <f t="shared" si="622"/>
        <v>7.5614998023522409E-2</v>
      </c>
      <c r="R402" s="5">
        <f t="shared" si="623"/>
        <v>5.7473561226760561E-2</v>
      </c>
      <c r="S402" s="5">
        <f t="shared" si="624"/>
        <v>2.4303619601463208E-2</v>
      </c>
      <c r="T402" s="5">
        <f t="shared" si="625"/>
        <v>6.0625376669000273E-2</v>
      </c>
      <c r="U402" s="5">
        <f t="shared" si="626"/>
        <v>5.2854811875487621E-2</v>
      </c>
      <c r="V402" s="5">
        <f t="shared" si="627"/>
        <v>1.9910922303301077E-3</v>
      </c>
      <c r="W402" s="5">
        <f t="shared" si="628"/>
        <v>2.3179449299189303E-2</v>
      </c>
      <c r="X402" s="5">
        <f t="shared" si="629"/>
        <v>1.8584445962773085E-2</v>
      </c>
      <c r="Y402" s="5">
        <f t="shared" si="630"/>
        <v>7.4501690546054612E-3</v>
      </c>
      <c r="Z402" s="5">
        <f t="shared" si="631"/>
        <v>1.5360075774020788E-2</v>
      </c>
      <c r="AA402" s="5">
        <f t="shared" si="632"/>
        <v>1.4125693590239753E-2</v>
      </c>
      <c r="AB402" s="5">
        <f t="shared" si="633"/>
        <v>6.4952550475963046E-3</v>
      </c>
      <c r="AC402" s="5">
        <f t="shared" si="634"/>
        <v>9.1755968380992112E-5</v>
      </c>
      <c r="AD402" s="5">
        <f t="shared" si="635"/>
        <v>5.329169647467432E-3</v>
      </c>
      <c r="AE402" s="5">
        <f t="shared" si="636"/>
        <v>4.2727359076331845E-3</v>
      </c>
      <c r="AF402" s="5">
        <f t="shared" si="637"/>
        <v>1.7128627294736105E-3</v>
      </c>
      <c r="AG402" s="5">
        <f t="shared" si="638"/>
        <v>4.5777050792809631E-4</v>
      </c>
      <c r="AH402" s="5">
        <f t="shared" si="639"/>
        <v>3.078788612725725E-3</v>
      </c>
      <c r="AI402" s="5">
        <f t="shared" si="640"/>
        <v>2.8313678403878466E-3</v>
      </c>
      <c r="AJ402" s="5">
        <f t="shared" si="641"/>
        <v>1.3019152751258898E-3</v>
      </c>
      <c r="AK402" s="5">
        <f t="shared" si="642"/>
        <v>3.9909647425016062E-4</v>
      </c>
      <c r="AL402" s="5">
        <f t="shared" si="643"/>
        <v>2.7061835044015981E-6</v>
      </c>
      <c r="AM402" s="5">
        <f t="shared" si="644"/>
        <v>9.8018028866566579E-4</v>
      </c>
      <c r="AN402" s="5">
        <f t="shared" si="645"/>
        <v>7.8587318332534739E-4</v>
      </c>
      <c r="AO402" s="5">
        <f t="shared" si="646"/>
        <v>3.1504237914774773E-4</v>
      </c>
      <c r="AP402" s="5">
        <f t="shared" si="647"/>
        <v>8.4196536850130748E-5</v>
      </c>
      <c r="AQ402" s="5">
        <f t="shared" si="648"/>
        <v>1.6876436203756298E-5</v>
      </c>
      <c r="AR402" s="5">
        <f t="shared" si="649"/>
        <v>4.9369232086116511E-4</v>
      </c>
      <c r="AS402" s="5">
        <f t="shared" si="650"/>
        <v>4.5401771156195533E-4</v>
      </c>
      <c r="AT402" s="5">
        <f t="shared" si="651"/>
        <v>2.0876573698006012E-4</v>
      </c>
      <c r="AU402" s="5">
        <f t="shared" si="652"/>
        <v>6.3996230142489025E-5</v>
      </c>
      <c r="AV402" s="5">
        <f t="shared" si="653"/>
        <v>1.4713324843296467E-5</v>
      </c>
      <c r="AW402" s="5">
        <f t="shared" si="654"/>
        <v>5.5426527383776158E-8</v>
      </c>
      <c r="AX402" s="5">
        <f t="shared" si="655"/>
        <v>1.5023500561438052E-4</v>
      </c>
      <c r="AY402" s="5">
        <f t="shared" si="656"/>
        <v>1.204530059156762E-4</v>
      </c>
      <c r="AZ402" s="5">
        <f t="shared" si="657"/>
        <v>4.8287436655618985E-5</v>
      </c>
      <c r="BA402" s="5">
        <f t="shared" si="658"/>
        <v>1.2905041381326313E-5</v>
      </c>
      <c r="BB402" s="5">
        <f t="shared" si="659"/>
        <v>2.5866991176425133E-6</v>
      </c>
      <c r="BC402" s="5">
        <f t="shared" si="660"/>
        <v>4.1478440107256085E-7</v>
      </c>
      <c r="BD402" s="5">
        <f t="shared" si="661"/>
        <v>6.5970781135003381E-5</v>
      </c>
      <c r="BE402" s="5">
        <f t="shared" si="662"/>
        <v>6.0669169471023326E-5</v>
      </c>
      <c r="BF402" s="5">
        <f t="shared" si="663"/>
        <v>2.7896805684105988E-5</v>
      </c>
      <c r="BG402" s="5">
        <f t="shared" si="664"/>
        <v>8.5516446454566512E-6</v>
      </c>
      <c r="BH402" s="5">
        <f t="shared" si="665"/>
        <v>1.9661021490311629E-6</v>
      </c>
      <c r="BI402" s="5">
        <f t="shared" si="666"/>
        <v>3.6162004579820021E-7</v>
      </c>
      <c r="BJ402" s="8">
        <f t="shared" si="667"/>
        <v>0.36418934830993299</v>
      </c>
      <c r="BK402" s="8">
        <f t="shared" si="668"/>
        <v>0.33717142227346714</v>
      </c>
      <c r="BL402" s="8">
        <f t="shared" si="669"/>
        <v>0.28332888413119722</v>
      </c>
      <c r="BM402" s="8">
        <f t="shared" si="670"/>
        <v>0.24836586592290835</v>
      </c>
      <c r="BN402" s="8">
        <f t="shared" si="671"/>
        <v>0.75156346698632159</v>
      </c>
    </row>
    <row r="403" spans="1:66" x14ac:dyDescent="0.25">
      <c r="A403" t="s">
        <v>99</v>
      </c>
      <c r="B403" t="s">
        <v>92</v>
      </c>
      <c r="C403" t="s">
        <v>416</v>
      </c>
      <c r="D403" s="16"/>
      <c r="E403">
        <f>VLOOKUP(A403,home!$A$2:$E$405,3,FALSE)</f>
        <v>1.3478000000000001</v>
      </c>
      <c r="F403">
        <f>VLOOKUP(B403,home!$B$2:$E$405,3,FALSE)</f>
        <v>0.90300000000000002</v>
      </c>
      <c r="G403">
        <f>VLOOKUP(C403,away!$B$2:$E$405,4,FALSE)</f>
        <v>1.5282</v>
      </c>
      <c r="H403">
        <f>VLOOKUP(A403,away!$A$2:$E$405,3,FALSE)</f>
        <v>1.2736000000000001</v>
      </c>
      <c r="I403">
        <f>VLOOKUP(C403,away!$B$2:$E$405,3,FALSE)</f>
        <v>0.74099999999999999</v>
      </c>
      <c r="J403">
        <f>VLOOKUP(B403,home!$B$2:$E$405,4,FALSE)</f>
        <v>1.4408000000000001</v>
      </c>
      <c r="K403" s="3">
        <f t="shared" si="616"/>
        <v>1.8599162878800004</v>
      </c>
      <c r="L403" s="3">
        <f t="shared" si="617"/>
        <v>1.3597371340800002</v>
      </c>
      <c r="M403" s="5">
        <f t="shared" si="618"/>
        <v>3.9968908206338832E-2</v>
      </c>
      <c r="N403" s="5">
        <f t="shared" si="619"/>
        <v>7.4338823381750213E-2</v>
      </c>
      <c r="O403" s="5">
        <f t="shared" si="620"/>
        <v>5.4347208696793756E-2</v>
      </c>
      <c r="P403" s="5">
        <f t="shared" si="621"/>
        <v>0.10108125865598033</v>
      </c>
      <c r="Q403" s="5">
        <f t="shared" si="622"/>
        <v>6.9131994214775908E-2</v>
      </c>
      <c r="R403" s="5">
        <f t="shared" si="623"/>
        <v>3.694895889931301E-2</v>
      </c>
      <c r="S403" s="5">
        <f t="shared" si="624"/>
        <v>6.3908556112728512E-2</v>
      </c>
      <c r="T403" s="5">
        <f t="shared" si="625"/>
        <v>9.4001339686834537E-2</v>
      </c>
      <c r="U403" s="5">
        <f t="shared" si="626"/>
        <v>6.872197047704097E-2</v>
      </c>
      <c r="V403" s="5">
        <f t="shared" si="627"/>
        <v>1.795828468972132E-2</v>
      </c>
      <c r="W403" s="5">
        <f t="shared" si="628"/>
        <v>4.2859907351229243E-2</v>
      </c>
      <c r="X403" s="5">
        <f t="shared" si="629"/>
        <v>5.8278207588694779E-2</v>
      </c>
      <c r="Y403" s="5">
        <f t="shared" si="630"/>
        <v>3.9621521482985589E-2</v>
      </c>
      <c r="Z403" s="5">
        <f t="shared" si="631"/>
        <v>1.6746957160330523E-2</v>
      </c>
      <c r="AA403" s="5">
        <f t="shared" si="632"/>
        <v>3.1147938394927341E-2</v>
      </c>
      <c r="AB403" s="5">
        <f t="shared" si="633"/>
        <v>2.8966278977304097E-2</v>
      </c>
      <c r="AC403" s="5">
        <f t="shared" si="634"/>
        <v>2.8385282792318775E-3</v>
      </c>
      <c r="AD403" s="5">
        <f t="shared" si="635"/>
        <v>1.9928959944894759E-2</v>
      </c>
      <c r="AE403" s="5">
        <f t="shared" si="636"/>
        <v>2.7098146880666314E-2</v>
      </c>
      <c r="AF403" s="5">
        <f t="shared" si="637"/>
        <v>1.8423178289198063E-2</v>
      </c>
      <c r="AG403" s="5">
        <f t="shared" si="638"/>
        <v>8.3502265491996793E-3</v>
      </c>
      <c r="AH403" s="5">
        <f t="shared" si="639"/>
        <v>5.692864883437094E-3</v>
      </c>
      <c r="AI403" s="5">
        <f t="shared" si="640"/>
        <v>1.0588252121404733E-2</v>
      </c>
      <c r="AJ403" s="5">
        <f t="shared" si="641"/>
        <v>9.846631290390314E-3</v>
      </c>
      <c r="AK403" s="5">
        <f t="shared" si="642"/>
        <v>6.1046366392486064E-3</v>
      </c>
      <c r="AL403" s="5">
        <f t="shared" si="643"/>
        <v>2.8714520768405473E-4</v>
      </c>
      <c r="AM403" s="5">
        <f t="shared" si="644"/>
        <v>7.4132394404035733E-3</v>
      </c>
      <c r="AN403" s="5">
        <f t="shared" si="645"/>
        <v>1.0080056950943177E-2</v>
      </c>
      <c r="AO403" s="5">
        <f t="shared" si="646"/>
        <v>6.8531138749193332E-3</v>
      </c>
      <c r="AP403" s="5">
        <f t="shared" si="647"/>
        <v>3.1061444732688979E-3</v>
      </c>
      <c r="AQ403" s="5">
        <f t="shared" si="648"/>
        <v>1.0558849960302713E-3</v>
      </c>
      <c r="AR403" s="5">
        <f t="shared" si="649"/>
        <v>1.5481599562618858E-3</v>
      </c>
      <c r="AS403" s="5">
        <f t="shared" si="650"/>
        <v>2.8794479188950705E-3</v>
      </c>
      <c r="AT403" s="5">
        <f t="shared" si="651"/>
        <v>2.6777660422275559E-3</v>
      </c>
      <c r="AU403" s="5">
        <f t="shared" si="652"/>
        <v>1.6601402256903328E-3</v>
      </c>
      <c r="AV403" s="5">
        <f t="shared" si="653"/>
        <v>7.7193046148155749E-4</v>
      </c>
      <c r="AW403" s="5">
        <f t="shared" si="654"/>
        <v>2.0171928848555058E-5</v>
      </c>
      <c r="AX403" s="5">
        <f t="shared" si="655"/>
        <v>2.2980007968601691E-3</v>
      </c>
      <c r="AY403" s="5">
        <f t="shared" si="656"/>
        <v>3.1246770176362026E-3</v>
      </c>
      <c r="AZ403" s="5">
        <f t="shared" si="657"/>
        <v>2.1243696864431468E-3</v>
      </c>
      <c r="BA403" s="5">
        <f t="shared" si="658"/>
        <v>9.6286144972354386E-4</v>
      </c>
      <c r="BB403" s="5">
        <f t="shared" si="659"/>
        <v>3.2730961704080161E-4</v>
      </c>
      <c r="BC403" s="5">
        <f t="shared" si="660"/>
        <v>8.9011008126376408E-5</v>
      </c>
      <c r="BD403" s="5">
        <f t="shared" si="661"/>
        <v>3.5084843033749162E-4</v>
      </c>
      <c r="BE403" s="5">
        <f t="shared" si="662"/>
        <v>6.5254871016183242E-4</v>
      </c>
      <c r="BF403" s="5">
        <f t="shared" si="663"/>
        <v>6.0684298733253877E-4</v>
      </c>
      <c r="BG403" s="5">
        <f t="shared" si="664"/>
        <v>3.76225718775182E-4</v>
      </c>
      <c r="BH403" s="5">
        <f t="shared" si="665"/>
        <v>1.7493708556733038E-4</v>
      </c>
      <c r="BI403" s="5">
        <f t="shared" si="666"/>
        <v>6.5073666960187008E-5</v>
      </c>
      <c r="BJ403" s="8">
        <f t="shared" si="667"/>
        <v>0.48946697468162448</v>
      </c>
      <c r="BK403" s="8">
        <f t="shared" si="668"/>
        <v>0.22916735816932113</v>
      </c>
      <c r="BL403" s="8">
        <f t="shared" si="669"/>
        <v>0.26412866158355092</v>
      </c>
      <c r="BM403" s="8">
        <f t="shared" si="670"/>
        <v>0.62058829445108754</v>
      </c>
      <c r="BN403" s="8">
        <f t="shared" si="671"/>
        <v>0.37581715205495203</v>
      </c>
    </row>
    <row r="404" spans="1:66" x14ac:dyDescent="0.25">
      <c r="A404" t="s">
        <v>99</v>
      </c>
      <c r="B404" t="s">
        <v>125</v>
      </c>
      <c r="C404" t="s">
        <v>113</v>
      </c>
      <c r="D404" s="16"/>
      <c r="E404">
        <f>VLOOKUP(A404,home!$A$2:$E$405,3,FALSE)</f>
        <v>1.3478000000000001</v>
      </c>
      <c r="F404">
        <f>VLOOKUP(B404,home!$B$2:$E$405,3,FALSE)</f>
        <v>0.93100000000000005</v>
      </c>
      <c r="G404">
        <f>VLOOKUP(C404,away!$B$2:$E$405,4,FALSE)</f>
        <v>1.1291</v>
      </c>
      <c r="H404">
        <f>VLOOKUP(A404,away!$A$2:$E$405,3,FALSE)</f>
        <v>1.2736000000000001</v>
      </c>
      <c r="I404">
        <f>VLOOKUP(C404,away!$B$2:$E$405,3,FALSE)</f>
        <v>1.2971999999999999</v>
      </c>
      <c r="J404">
        <f>VLOOKUP(B404,home!$B$2:$E$405,4,FALSE)</f>
        <v>0.90939999999999999</v>
      </c>
      <c r="K404" s="3">
        <f t="shared" si="616"/>
        <v>1.41679671238</v>
      </c>
      <c r="L404" s="3">
        <f t="shared" si="617"/>
        <v>1.502432398848</v>
      </c>
      <c r="M404" s="5">
        <f t="shared" si="618"/>
        <v>5.397528020401985E-2</v>
      </c>
      <c r="N404" s="5">
        <f t="shared" si="619"/>
        <v>7.6471999542844601E-2</v>
      </c>
      <c r="O404" s="5">
        <f t="shared" si="620"/>
        <v>8.1094209715418517E-2</v>
      </c>
      <c r="P404" s="5">
        <f t="shared" si="621"/>
        <v>0.11489400971785918</v>
      </c>
      <c r="Q404" s="5">
        <f t="shared" si="622"/>
        <v>5.4172638770713578E-2</v>
      </c>
      <c r="R404" s="5">
        <f t="shared" si="623"/>
        <v>6.0919284017709519E-2</v>
      </c>
      <c r="S404" s="5">
        <f t="shared" si="624"/>
        <v>6.114203307120767E-2</v>
      </c>
      <c r="T404" s="5">
        <f t="shared" si="625"/>
        <v>8.1390727620209366E-2</v>
      </c>
      <c r="U404" s="5">
        <f t="shared" si="626"/>
        <v>8.6310241316834305E-2</v>
      </c>
      <c r="V404" s="5">
        <f t="shared" si="627"/>
        <v>1.4461050637542744E-2</v>
      </c>
      <c r="W404" s="5">
        <f t="shared" si="628"/>
        <v>2.5583872170432117E-2</v>
      </c>
      <c r="X404" s="5">
        <f t="shared" si="629"/>
        <v>3.843803843684291E-2</v>
      </c>
      <c r="Y404" s="5">
        <f t="shared" si="630"/>
        <v>2.8875277147838767E-2</v>
      </c>
      <c r="Z404" s="5">
        <f t="shared" si="631"/>
        <v>3.0509035340943312E-2</v>
      </c>
      <c r="AA404" s="5">
        <f t="shared" si="632"/>
        <v>4.3225100968933707E-2</v>
      </c>
      <c r="AB404" s="5">
        <f t="shared" si="633"/>
        <v>3.0620590472539431E-2</v>
      </c>
      <c r="AC404" s="5">
        <f t="shared" si="634"/>
        <v>1.923899336650119E-3</v>
      </c>
      <c r="AD404" s="5">
        <f t="shared" si="635"/>
        <v>9.061786495254593E-3</v>
      </c>
      <c r="AE404" s="5">
        <f t="shared" si="636"/>
        <v>1.3614721621913769E-2</v>
      </c>
      <c r="AF404" s="5">
        <f t="shared" si="637"/>
        <v>1.0227599433029821E-2</v>
      </c>
      <c r="AG404" s="5">
        <f t="shared" si="638"/>
        <v>5.1220922502078119E-3</v>
      </c>
      <c r="AH404" s="5">
        <f t="shared" si="639"/>
        <v>1.145944078845797E-2</v>
      </c>
      <c r="AI404" s="5">
        <f t="shared" si="640"/>
        <v>1.6235698034800527E-2</v>
      </c>
      <c r="AJ404" s="5">
        <f t="shared" si="641"/>
        <v>1.1501341799449911E-2</v>
      </c>
      <c r="AK404" s="5">
        <f t="shared" si="642"/>
        <v>5.4316877498064376E-3</v>
      </c>
      <c r="AL404" s="5">
        <f t="shared" si="643"/>
        <v>1.6381166211327909E-4</v>
      </c>
      <c r="AM404" s="5">
        <f t="shared" si="644"/>
        <v>2.5677418629532385E-3</v>
      </c>
      <c r="AN404" s="5">
        <f t="shared" si="645"/>
        <v>3.8578585667792668E-3</v>
      </c>
      <c r="AO404" s="5">
        <f t="shared" si="646"/>
        <v>2.8980858504512406E-3</v>
      </c>
      <c r="AP404" s="5">
        <f t="shared" si="647"/>
        <v>1.4513926921203013E-3</v>
      </c>
      <c r="AQ404" s="5">
        <f t="shared" si="648"/>
        <v>5.4515485102319035E-4</v>
      </c>
      <c r="AR404" s="5">
        <f t="shared" si="649"/>
        <v>3.4434070226519028E-3</v>
      </c>
      <c r="AS404" s="5">
        <f t="shared" si="650"/>
        <v>4.8786077490794192E-3</v>
      </c>
      <c r="AT404" s="5">
        <f t="shared" si="651"/>
        <v>3.4559977099436583E-3</v>
      </c>
      <c r="AU404" s="5">
        <f t="shared" si="652"/>
        <v>1.6321487311469951E-3</v>
      </c>
      <c r="AV404" s="5">
        <f t="shared" si="653"/>
        <v>5.7810573910106245E-4</v>
      </c>
      <c r="AW404" s="5">
        <f t="shared" si="654"/>
        <v>9.6860074070537743E-6</v>
      </c>
      <c r="AX404" s="5">
        <f t="shared" si="655"/>
        <v>6.0632803827877473E-4</v>
      </c>
      <c r="AY404" s="5">
        <f t="shared" si="656"/>
        <v>9.1096688903998153E-4</v>
      </c>
      <c r="AZ404" s="5">
        <f t="shared" si="657"/>
        <v>6.8433308418571967E-4</v>
      </c>
      <c r="BA404" s="5">
        <f t="shared" si="658"/>
        <v>3.427213990947337E-4</v>
      </c>
      <c r="BB404" s="5">
        <f t="shared" si="659"/>
        <v>1.2872893344461093E-4</v>
      </c>
      <c r="BC404" s="5">
        <f t="shared" si="660"/>
        <v>3.868130405526624E-5</v>
      </c>
      <c r="BD404" s="5">
        <f t="shared" si="661"/>
        <v>8.6224771220882632E-4</v>
      </c>
      <c r="BE404" s="5">
        <f t="shared" si="662"/>
        <v>1.2216297239146415E-3</v>
      </c>
      <c r="BF404" s="5">
        <f t="shared" si="663"/>
        <v>8.6540048829397589E-4</v>
      </c>
      <c r="BG404" s="5">
        <f t="shared" si="664"/>
        <v>4.0869885556898408E-4</v>
      </c>
      <c r="BH404" s="5">
        <f t="shared" si="665"/>
        <v>1.4476079873090118E-4</v>
      </c>
      <c r="BI404" s="5">
        <f t="shared" si="666"/>
        <v>4.1019324744688736E-5</v>
      </c>
      <c r="BJ404" s="8">
        <f t="shared" si="667"/>
        <v>0.35699074696071365</v>
      </c>
      <c r="BK404" s="8">
        <f t="shared" si="668"/>
        <v>0.24747105151843282</v>
      </c>
      <c r="BL404" s="8">
        <f t="shared" si="669"/>
        <v>0.36432961871933539</v>
      </c>
      <c r="BM404" s="8">
        <f t="shared" si="670"/>
        <v>0.55687174968922715</v>
      </c>
      <c r="BN404" s="8">
        <f t="shared" si="671"/>
        <v>0.44152742196856526</v>
      </c>
    </row>
    <row r="405" spans="1:66" x14ac:dyDescent="0.25">
      <c r="A405" t="s">
        <v>99</v>
      </c>
      <c r="B405" t="s">
        <v>130</v>
      </c>
      <c r="C405" t="s">
        <v>106</v>
      </c>
      <c r="D405" s="16"/>
      <c r="E405">
        <f>VLOOKUP(A405,home!$A$2:$E$405,3,FALSE)</f>
        <v>1.3478000000000001</v>
      </c>
      <c r="F405">
        <f>VLOOKUP(B405,home!$B$2:$E$405,3,FALSE)</f>
        <v>1.0345</v>
      </c>
      <c r="G405">
        <f>VLOOKUP(C405,away!$B$2:$E$405,4,FALSE)</f>
        <v>1</v>
      </c>
      <c r="H405">
        <f>VLOOKUP(A405,away!$A$2:$E$405,3,FALSE)</f>
        <v>1.2736000000000001</v>
      </c>
      <c r="I405">
        <f>VLOOKUP(C405,away!$B$2:$E$405,3,FALSE)</f>
        <v>0.99</v>
      </c>
      <c r="J405">
        <f>VLOOKUP(B405,home!$B$2:$E$405,4,FALSE)</f>
        <v>0.79079999999999995</v>
      </c>
      <c r="K405" s="3">
        <f t="shared" si="616"/>
        <v>1.3942991</v>
      </c>
      <c r="L405" s="3">
        <f t="shared" si="617"/>
        <v>0.99709125119999997</v>
      </c>
      <c r="M405" s="5">
        <f t="shared" si="618"/>
        <v>9.1502374959132007E-2</v>
      </c>
      <c r="N405" s="5">
        <f t="shared" si="619"/>
        <v>0.1275816790533803</v>
      </c>
      <c r="O405" s="5">
        <f t="shared" si="620"/>
        <v>9.1236217535772476E-2</v>
      </c>
      <c r="P405" s="5">
        <f t="shared" si="621"/>
        <v>0.1272105759975318</v>
      </c>
      <c r="Q405" s="5">
        <f t="shared" si="622"/>
        <v>8.8943510140308518E-2</v>
      </c>
      <c r="R405" s="5">
        <f t="shared" si="623"/>
        <v>4.5485417148749381E-2</v>
      </c>
      <c r="S405" s="5">
        <f t="shared" si="624"/>
        <v>4.4213417009261971E-2</v>
      </c>
      <c r="T405" s="5">
        <f t="shared" si="625"/>
        <v>8.8684795811920111E-2</v>
      </c>
      <c r="U405" s="5">
        <f t="shared" si="626"/>
        <v>6.3420276193625835E-2</v>
      </c>
      <c r="V405" s="5">
        <f t="shared" si="627"/>
        <v>6.8297125221301403E-3</v>
      </c>
      <c r="W405" s="5">
        <f t="shared" si="628"/>
        <v>4.1337952046490989E-2</v>
      </c>
      <c r="X405" s="5">
        <f t="shared" si="629"/>
        <v>4.1217710328081303E-2</v>
      </c>
      <c r="Y405" s="5">
        <f t="shared" si="630"/>
        <v>2.0548909181312872E-2</v>
      </c>
      <c r="Z405" s="5">
        <f t="shared" si="631"/>
        <v>1.5117703832066818E-2</v>
      </c>
      <c r="AA405" s="5">
        <f t="shared" si="632"/>
        <v>2.1078600847117317E-2</v>
      </c>
      <c r="AB405" s="5">
        <f t="shared" si="633"/>
        <v>1.4694937095197459E-2</v>
      </c>
      <c r="AC405" s="5">
        <f t="shared" si="634"/>
        <v>5.9343518694581117E-4</v>
      </c>
      <c r="AD405" s="5">
        <f t="shared" si="635"/>
        <v>1.4409367333566403E-2</v>
      </c>
      <c r="AE405" s="5">
        <f t="shared" si="636"/>
        <v>1.4367454103626132E-2</v>
      </c>
      <c r="AF405" s="5">
        <f t="shared" si="637"/>
        <v>7.1628313943715768E-3</v>
      </c>
      <c r="AG405" s="5">
        <f t="shared" si="638"/>
        <v>2.3806655057161986E-3</v>
      </c>
      <c r="AH405" s="5">
        <f t="shared" si="639"/>
        <v>3.7684325572966341E-3</v>
      </c>
      <c r="AI405" s="5">
        <f t="shared" si="640"/>
        <v>5.2543221230493958E-3</v>
      </c>
      <c r="AJ405" s="5">
        <f t="shared" si="641"/>
        <v>3.6630483036389316E-3</v>
      </c>
      <c r="AK405" s="5">
        <f t="shared" si="642"/>
        <v>1.7024616510067619E-3</v>
      </c>
      <c r="AL405" s="5">
        <f t="shared" si="643"/>
        <v>3.3000774890180256E-5</v>
      </c>
      <c r="AM405" s="5">
        <f t="shared" si="644"/>
        <v>4.0181935809522028E-3</v>
      </c>
      <c r="AN405" s="5">
        <f t="shared" si="645"/>
        <v>4.0065056651954409E-3</v>
      </c>
      <c r="AO405" s="5">
        <f t="shared" si="646"/>
        <v>1.997425873324805E-3</v>
      </c>
      <c r="AP405" s="5">
        <f t="shared" si="647"/>
        <v>6.6387195440422754E-4</v>
      </c>
      <c r="AQ405" s="5">
        <f t="shared" si="648"/>
        <v>1.6548522941337512E-4</v>
      </c>
      <c r="AR405" s="5">
        <f t="shared" si="649"/>
        <v>7.5149422672354349E-4</v>
      </c>
      <c r="AS405" s="5">
        <f t="shared" si="650"/>
        <v>1.0478077239758328E-3</v>
      </c>
      <c r="AT405" s="5">
        <f t="shared" si="651"/>
        <v>7.3047868325627611E-4</v>
      </c>
      <c r="AU405" s="5">
        <f t="shared" si="652"/>
        <v>3.3950192354447009E-4</v>
      </c>
      <c r="AV405" s="5">
        <f t="shared" si="653"/>
        <v>1.1834180661158099E-4</v>
      </c>
      <c r="AW405" s="5">
        <f t="shared" si="654"/>
        <v>1.2744197392628999E-6</v>
      </c>
      <c r="AX405" s="5">
        <f t="shared" si="655"/>
        <v>9.3376061559123885E-4</v>
      </c>
      <c r="AY405" s="5">
        <f t="shared" si="656"/>
        <v>9.3104454052115053E-4</v>
      </c>
      <c r="AZ405" s="5">
        <f t="shared" si="657"/>
        <v>4.6416818291558154E-4</v>
      </c>
      <c r="BA405" s="5">
        <f t="shared" si="658"/>
        <v>1.5427267809017589E-4</v>
      </c>
      <c r="BB405" s="5">
        <f t="shared" si="659"/>
        <v>3.8455984405727069E-5</v>
      </c>
      <c r="BC405" s="5">
        <f t="shared" si="660"/>
        <v>7.6688251214468202E-6</v>
      </c>
      <c r="BD405" s="5">
        <f t="shared" si="661"/>
        <v>1.2488471979889238E-4</v>
      </c>
      <c r="BE405" s="5">
        <f t="shared" si="662"/>
        <v>1.7412665241934783E-4</v>
      </c>
      <c r="BF405" s="5">
        <f t="shared" si="663"/>
        <v>1.2139231737715478E-4</v>
      </c>
      <c r="BG405" s="5">
        <f t="shared" si="664"/>
        <v>5.6419066288627056E-5</v>
      </c>
      <c r="BH405" s="5">
        <f t="shared" si="665"/>
        <v>1.9666263337268283E-5</v>
      </c>
      <c r="BI405" s="5">
        <f t="shared" si="666"/>
        <v>5.484130654303227E-6</v>
      </c>
      <c r="BJ405" s="8">
        <f t="shared" si="667"/>
        <v>0.46001572802870966</v>
      </c>
      <c r="BK405" s="8">
        <f t="shared" si="668"/>
        <v>0.27131356099041309</v>
      </c>
      <c r="BL405" s="8">
        <f t="shared" si="669"/>
        <v>0.25379331096944152</v>
      </c>
      <c r="BM405" s="8">
        <f t="shared" si="670"/>
        <v>0.4273507588649747</v>
      </c>
      <c r="BN405" s="8">
        <f t="shared" si="671"/>
        <v>0.57195977483487459</v>
      </c>
    </row>
    <row r="406" spans="1:66" x14ac:dyDescent="0.25">
      <c r="A406" t="s">
        <v>99</v>
      </c>
      <c r="B406" t="s">
        <v>105</v>
      </c>
      <c r="C406" t="s">
        <v>119</v>
      </c>
      <c r="D406" s="16"/>
      <c r="E406">
        <f>VLOOKUP(A406,home!$A$2:$E$405,3,FALSE)</f>
        <v>1.3478000000000001</v>
      </c>
      <c r="F406">
        <f>VLOOKUP(B406,home!$B$2:$E$405,3,FALSE)</f>
        <v>1.1613</v>
      </c>
      <c r="G406">
        <f>VLOOKUP(C406,away!$B$2:$E$405,4,FALSE)</f>
        <v>1.1291</v>
      </c>
      <c r="H406">
        <f>VLOOKUP(A406,away!$A$2:$E$405,3,FALSE)</f>
        <v>1.2736000000000001</v>
      </c>
      <c r="I406">
        <f>VLOOKUP(C406,away!$B$2:$E$405,3,FALSE)</f>
        <v>0.95589999999999997</v>
      </c>
      <c r="J406">
        <f>VLOOKUP(B406,home!$B$2:$E$405,4,FALSE)</f>
        <v>1.2630999999999999</v>
      </c>
      <c r="K406" s="3">
        <f t="shared" si="616"/>
        <v>1.7672674780740001</v>
      </c>
      <c r="L406" s="3">
        <f t="shared" si="617"/>
        <v>1.5377411885439998</v>
      </c>
      <c r="M406" s="5">
        <f t="shared" si="618"/>
        <v>3.6698893779714893E-2</v>
      </c>
      <c r="N406" s="5">
        <f t="shared" si="619"/>
        <v>6.4856761458182352E-2</v>
      </c>
      <c r="O406" s="5">
        <f t="shared" si="620"/>
        <v>5.6433400539068784E-2</v>
      </c>
      <c r="P406" s="5">
        <f t="shared" si="621"/>
        <v>9.9732913449820007E-2</v>
      </c>
      <c r="Q406" s="5">
        <f t="shared" si="622"/>
        <v>5.7309622629124486E-2</v>
      </c>
      <c r="R406" s="5">
        <f t="shared" si="623"/>
        <v>4.3389982209263621E-2</v>
      </c>
      <c r="S406" s="5">
        <f t="shared" si="624"/>
        <v>6.7758541203544728E-2</v>
      </c>
      <c r="T406" s="5">
        <f t="shared" si="625"/>
        <v>8.8127367216717989E-2</v>
      </c>
      <c r="U406" s="5">
        <f t="shared" si="626"/>
        <v>7.6681704432641051E-2</v>
      </c>
      <c r="V406" s="5">
        <f t="shared" si="627"/>
        <v>2.0460067894091563E-2</v>
      </c>
      <c r="W406" s="5">
        <f t="shared" si="628"/>
        <v>3.3760477417715165E-2</v>
      </c>
      <c r="X406" s="5">
        <f t="shared" si="629"/>
        <v>5.1914876670130179E-2</v>
      </c>
      <c r="Y406" s="5">
        <f t="shared" si="630"/>
        <v>3.9915822076920578E-2</v>
      </c>
      <c r="Z406" s="5">
        <f t="shared" si="631"/>
        <v>2.2240854271125356E-2</v>
      </c>
      <c r="AA406" s="5">
        <f t="shared" si="632"/>
        <v>3.9305538437943058E-2</v>
      </c>
      <c r="AB406" s="5">
        <f t="shared" si="633"/>
        <v>3.4731699894782163E-2</v>
      </c>
      <c r="AC406" s="5">
        <f t="shared" si="634"/>
        <v>3.4751425218482561E-3</v>
      </c>
      <c r="AD406" s="5">
        <f t="shared" si="635"/>
        <v>1.4915948446144927E-2</v>
      </c>
      <c r="AE406" s="5">
        <f t="shared" si="636"/>
        <v>2.2936868291835926E-2</v>
      </c>
      <c r="AF406" s="5">
        <f t="shared" si="637"/>
        <v>1.7635483554282481E-2</v>
      </c>
      <c r="AG406" s="5">
        <f t="shared" si="638"/>
        <v>9.0396031471035032E-3</v>
      </c>
      <c r="AH406" s="5">
        <f t="shared" si="639"/>
        <v>8.5501694202785514E-3</v>
      </c>
      <c r="AI406" s="5">
        <f t="shared" si="640"/>
        <v>1.5110436348481108E-2</v>
      </c>
      <c r="AJ406" s="5">
        <f t="shared" si="641"/>
        <v>1.3352091369088961E-2</v>
      </c>
      <c r="AK406" s="5">
        <f t="shared" si="642"/>
        <v>7.8655722802878237E-3</v>
      </c>
      <c r="AL406" s="5">
        <f t="shared" si="643"/>
        <v>3.7776189161195295E-4</v>
      </c>
      <c r="AM406" s="5">
        <f t="shared" si="644"/>
        <v>5.2720941187000643E-3</v>
      </c>
      <c r="AN406" s="5">
        <f t="shared" si="645"/>
        <v>8.1071162762056687E-3</v>
      </c>
      <c r="AO406" s="5">
        <f t="shared" si="646"/>
        <v>6.2333233091184555E-3</v>
      </c>
      <c r="AP406" s="5">
        <f t="shared" si="647"/>
        <v>3.1950793313142781E-3</v>
      </c>
      <c r="AQ406" s="5">
        <f t="shared" si="648"/>
        <v>1.2283012721068967E-3</v>
      </c>
      <c r="AR406" s="5">
        <f t="shared" si="649"/>
        <v>2.6295895373183377E-3</v>
      </c>
      <c r="AS406" s="5">
        <f t="shared" si="650"/>
        <v>4.6471880699863553E-3</v>
      </c>
      <c r="AT406" s="5">
        <f t="shared" si="651"/>
        <v>4.1064121702901841E-3</v>
      </c>
      <c r="AU406" s="5">
        <f t="shared" si="652"/>
        <v>2.4190428933737055E-3</v>
      </c>
      <c r="AV406" s="5">
        <f t="shared" si="653"/>
        <v>1.0687739583813453E-3</v>
      </c>
      <c r="AW406" s="5">
        <f t="shared" si="654"/>
        <v>2.851682538059377E-5</v>
      </c>
      <c r="AX406" s="5">
        <f t="shared" si="655"/>
        <v>1.5528667462206382E-3</v>
      </c>
      <c r="AY406" s="5">
        <f t="shared" si="656"/>
        <v>2.3879071559837779E-3</v>
      </c>
      <c r="AZ406" s="5">
        <f t="shared" si="657"/>
        <v>1.8359915940876087E-3</v>
      </c>
      <c r="BA406" s="5">
        <f t="shared" si="658"/>
        <v>9.4109329868302422E-4</v>
      </c>
      <c r="BB406" s="5">
        <f t="shared" si="659"/>
        <v>3.6178948191190681E-4</v>
      </c>
      <c r="BC406" s="5">
        <f t="shared" si="660"/>
        <v>1.1126771758358662E-4</v>
      </c>
      <c r="BD406" s="5">
        <f t="shared" si="661"/>
        <v>6.7393802341646138E-4</v>
      </c>
      <c r="BE406" s="5">
        <f t="shared" si="662"/>
        <v>1.1910287510213859E-3</v>
      </c>
      <c r="BF406" s="5">
        <f t="shared" si="663"/>
        <v>1.0524331885655958E-3</v>
      </c>
      <c r="BG406" s="5">
        <f t="shared" si="664"/>
        <v>6.1997698233256647E-4</v>
      </c>
      <c r="BH406" s="5">
        <f t="shared" si="665"/>
        <v>2.7391628950770093E-4</v>
      </c>
      <c r="BI406" s="5">
        <f t="shared" si="666"/>
        <v>9.6816670032332381E-5</v>
      </c>
      <c r="BJ406" s="8">
        <f t="shared" si="667"/>
        <v>0.43163966121007347</v>
      </c>
      <c r="BK406" s="8">
        <f t="shared" si="668"/>
        <v>0.23089122789661518</v>
      </c>
      <c r="BL406" s="8">
        <f t="shared" si="669"/>
        <v>0.31419971146606096</v>
      </c>
      <c r="BM406" s="8">
        <f t="shared" si="670"/>
        <v>0.63819049044809772</v>
      </c>
      <c r="BN406" s="8">
        <f t="shared" si="671"/>
        <v>0.35842157406517411</v>
      </c>
    </row>
    <row r="407" spans="1:66" x14ac:dyDescent="0.25">
      <c r="A407" t="s">
        <v>99</v>
      </c>
      <c r="B407" t="s">
        <v>117</v>
      </c>
      <c r="C407" t="s">
        <v>102</v>
      </c>
      <c r="D407" s="16"/>
      <c r="E407">
        <f>VLOOKUP(A407,home!$A$2:$E$405,3,FALSE)</f>
        <v>1.3478000000000001</v>
      </c>
      <c r="F407">
        <f>VLOOKUP(B407,home!$B$2:$E$405,3,FALSE)</f>
        <v>1.0323</v>
      </c>
      <c r="G407">
        <f>VLOOKUP(C407,away!$B$2:$E$405,4,FALSE)</f>
        <v>1</v>
      </c>
      <c r="H407">
        <f>VLOOKUP(A407,away!$A$2:$E$405,3,FALSE)</f>
        <v>1.2736000000000001</v>
      </c>
      <c r="I407">
        <f>VLOOKUP(C407,away!$B$2:$E$405,3,FALSE)</f>
        <v>0.751</v>
      </c>
      <c r="J407">
        <f>VLOOKUP(B407,home!$B$2:$E$405,4,FALSE)</f>
        <v>1.0241</v>
      </c>
      <c r="K407" s="3">
        <f t="shared" si="616"/>
        <v>1.3913339400000002</v>
      </c>
      <c r="L407" s="3">
        <f t="shared" si="617"/>
        <v>0.97952461376</v>
      </c>
      <c r="M407" s="5">
        <f t="shared" si="618"/>
        <v>9.3400502492169232E-2</v>
      </c>
      <c r="N407" s="5">
        <f t="shared" si="619"/>
        <v>0.12995128913040965</v>
      </c>
      <c r="O407" s="5">
        <f t="shared" si="620"/>
        <v>9.1488091128631988E-2</v>
      </c>
      <c r="P407" s="5">
        <f t="shared" si="621"/>
        <v>0.1272904862930786</v>
      </c>
      <c r="Q407" s="5">
        <f t="shared" si="622"/>
        <v>9.0402819556946068E-2</v>
      </c>
      <c r="R407" s="5">
        <f t="shared" si="623"/>
        <v>4.4807418563206462E-2</v>
      </c>
      <c r="S407" s="5">
        <f t="shared" si="624"/>
        <v>4.3369327435060903E-2</v>
      </c>
      <c r="T407" s="5">
        <f t="shared" si="625"/>
        <v>8.8551786909332561E-2</v>
      </c>
      <c r="U407" s="5">
        <f t="shared" si="626"/>
        <v>6.2342082210775196E-2</v>
      </c>
      <c r="V407" s="5">
        <f t="shared" si="627"/>
        <v>6.5673008318552087E-3</v>
      </c>
      <c r="W407" s="5">
        <f t="shared" si="628"/>
        <v>4.1926837040424936E-2</v>
      </c>
      <c r="X407" s="5">
        <f t="shared" si="629"/>
        <v>4.1068368858200692E-2</v>
      </c>
      <c r="Y407" s="5">
        <f t="shared" si="630"/>
        <v>2.0113739071791124E-2</v>
      </c>
      <c r="Z407" s="5">
        <f t="shared" si="631"/>
        <v>1.4629989787235825E-2</v>
      </c>
      <c r="AA407" s="5">
        <f t="shared" si="632"/>
        <v>2.0355201332834586E-2</v>
      </c>
      <c r="AB407" s="5">
        <f t="shared" si="633"/>
        <v>1.4160441234953003E-2</v>
      </c>
      <c r="AC407" s="5">
        <f t="shared" si="634"/>
        <v>5.5938866374800574E-4</v>
      </c>
      <c r="AD407" s="5">
        <f t="shared" si="635"/>
        <v>1.4583557842798101E-2</v>
      </c>
      <c r="AE407" s="5">
        <f t="shared" si="636"/>
        <v>1.4284953863213429E-2</v>
      </c>
      <c r="AF407" s="5">
        <f t="shared" si="637"/>
        <v>6.9962319577217763E-3</v>
      </c>
      <c r="AG407" s="5">
        <f t="shared" si="638"/>
        <v>2.2843271353875979E-3</v>
      </c>
      <c r="AH407" s="5">
        <f t="shared" si="639"/>
        <v>3.582608773913728E-3</v>
      </c>
      <c r="AI407" s="5">
        <f t="shared" si="640"/>
        <v>4.984605180887957E-3</v>
      </c>
      <c r="AJ407" s="5">
        <f t="shared" si="641"/>
        <v>3.4676251828346283E-3</v>
      </c>
      <c r="AK407" s="5">
        <f t="shared" si="642"/>
        <v>1.6082082026921743E-3</v>
      </c>
      <c r="AL407" s="5">
        <f t="shared" si="643"/>
        <v>3.0494420537529333E-5</v>
      </c>
      <c r="AM407" s="5">
        <f t="shared" si="644"/>
        <v>4.0581197985276379E-3</v>
      </c>
      <c r="AN407" s="5">
        <f t="shared" si="645"/>
        <v>3.9750282282445936E-3</v>
      </c>
      <c r="AO407" s="5">
        <f t="shared" si="646"/>
        <v>1.9468189949781913E-3</v>
      </c>
      <c r="AP407" s="5">
        <f t="shared" si="647"/>
        <v>6.3565237470554817E-4</v>
      </c>
      <c r="AQ407" s="5">
        <f t="shared" si="648"/>
        <v>1.5565928670476967E-4</v>
      </c>
      <c r="AR407" s="5">
        <f t="shared" si="649"/>
        <v>7.0185069510420646E-4</v>
      </c>
      <c r="AS407" s="5">
        <f t="shared" si="650"/>
        <v>9.765086929110745E-4</v>
      </c>
      <c r="AT407" s="5">
        <f t="shared" si="651"/>
        <v>6.7932484357610798E-4</v>
      </c>
      <c r="AU407" s="5">
        <f t="shared" si="652"/>
        <v>3.150559037175433E-4</v>
      </c>
      <c r="AV407" s="5">
        <f t="shared" si="653"/>
        <v>1.0958699295989762E-4</v>
      </c>
      <c r="AW407" s="5">
        <f t="shared" si="654"/>
        <v>1.1544220605157369E-6</v>
      </c>
      <c r="AX407" s="5">
        <f t="shared" si="655"/>
        <v>9.4103330137957698E-4</v>
      </c>
      <c r="AY407" s="5">
        <f t="shared" si="656"/>
        <v>9.2176528106912778E-4</v>
      </c>
      <c r="AZ407" s="5">
        <f t="shared" si="657"/>
        <v>4.5144589045830759E-4</v>
      </c>
      <c r="BA407" s="5">
        <f t="shared" si="658"/>
        <v>1.4740078716157104E-4</v>
      </c>
      <c r="BB407" s="5">
        <f t="shared" si="659"/>
        <v>3.6095674778089449E-5</v>
      </c>
      <c r="BC407" s="5">
        <f t="shared" si="660"/>
        <v>7.0713203790829303E-6</v>
      </c>
      <c r="BD407" s="5">
        <f t="shared" si="661"/>
        <v>1.1458000517318919E-4</v>
      </c>
      <c r="BE407" s="5">
        <f t="shared" si="662"/>
        <v>1.5941905004283373E-4</v>
      </c>
      <c r="BF407" s="5">
        <f t="shared" si="663"/>
        <v>1.1090256750357655E-4</v>
      </c>
      <c r="BG407" s="5">
        <f t="shared" si="664"/>
        <v>5.1434168733622373E-5</v>
      </c>
      <c r="BH407" s="5">
        <f t="shared" si="665"/>
        <v>1.7890526158693918E-5</v>
      </c>
      <c r="BI407" s="5">
        <f t="shared" si="666"/>
        <v>4.978339249809737E-6</v>
      </c>
      <c r="BJ407" s="8">
        <f t="shared" si="667"/>
        <v>0.46344000230461241</v>
      </c>
      <c r="BK407" s="8">
        <f t="shared" si="668"/>
        <v>0.27213926541751859</v>
      </c>
      <c r="BL407" s="8">
        <f t="shared" si="669"/>
        <v>0.25003781359586025</v>
      </c>
      <c r="BM407" s="8">
        <f t="shared" si="670"/>
        <v>0.42198585308177644</v>
      </c>
      <c r="BN407" s="8">
        <f t="shared" si="671"/>
        <v>0.57734060716444202</v>
      </c>
    </row>
    <row r="408" spans="1:66" x14ac:dyDescent="0.25">
      <c r="A408" t="s">
        <v>99</v>
      </c>
      <c r="B408" t="s">
        <v>121</v>
      </c>
      <c r="C408" t="s">
        <v>109</v>
      </c>
      <c r="D408" s="16"/>
      <c r="E408">
        <f>VLOOKUP(A408,home!$A$2:$E$405,3,FALSE)</f>
        <v>1.3478000000000001</v>
      </c>
      <c r="F408">
        <f>VLOOKUP(B408,home!$B$2:$E$405,3,FALSE)</f>
        <v>1.0968</v>
      </c>
      <c r="G408">
        <f>VLOOKUP(C408,away!$B$2:$E$405,4,FALSE)</f>
        <v>0.871</v>
      </c>
      <c r="H408">
        <f>VLOOKUP(A408,away!$A$2:$E$405,3,FALSE)</f>
        <v>1.2736000000000001</v>
      </c>
      <c r="I408">
        <f>VLOOKUP(C408,away!$B$2:$E$405,3,FALSE)</f>
        <v>1.2290000000000001</v>
      </c>
      <c r="J408">
        <f>VLOOKUP(B408,home!$B$2:$E$405,4,FALSE)</f>
        <v>1.0924</v>
      </c>
      <c r="K408" s="3">
        <f t="shared" si="616"/>
        <v>1.2875705918400002</v>
      </c>
      <c r="L408" s="3">
        <f t="shared" si="617"/>
        <v>1.7098839065600002</v>
      </c>
      <c r="M408" s="5">
        <f t="shared" si="618"/>
        <v>4.9913962866609859E-2</v>
      </c>
      <c r="N408" s="5">
        <f t="shared" si="619"/>
        <v>6.4267750709240651E-2</v>
      </c>
      <c r="O408" s="5">
        <f t="shared" si="620"/>
        <v>8.5347081818249654E-2</v>
      </c>
      <c r="P408" s="5">
        <f t="shared" si="621"/>
        <v>0.10989039264854063</v>
      </c>
      <c r="Q408" s="5">
        <f t="shared" si="622"/>
        <v>4.1374632908461294E-2</v>
      </c>
      <c r="R408" s="5">
        <f t="shared" si="623"/>
        <v>7.2966800836442344E-2</v>
      </c>
      <c r="S408" s="5">
        <f t="shared" si="624"/>
        <v>6.0483568639511161E-2</v>
      </c>
      <c r="T408" s="5">
        <f t="shared" si="625"/>
        <v>7.0745818950005743E-2</v>
      </c>
      <c r="U408" s="5">
        <f t="shared" si="626"/>
        <v>9.3949906937649499E-2</v>
      </c>
      <c r="V408" s="5">
        <f t="shared" si="627"/>
        <v>1.4795599656470933E-2</v>
      </c>
      <c r="W408" s="5">
        <f t="shared" si="628"/>
        <v>1.7757586860370086E-2</v>
      </c>
      <c r="X408" s="5">
        <f t="shared" si="629"/>
        <v>3.0363411991888131E-2</v>
      </c>
      <c r="Y408" s="5">
        <f t="shared" si="630"/>
        <v>2.595895475659022E-2</v>
      </c>
      <c r="Z408" s="5">
        <f t="shared" si="631"/>
        <v>4.1588252821133855E-2</v>
      </c>
      <c r="AA408" s="5">
        <f t="shared" si="632"/>
        <v>5.3547811298498879E-2</v>
      </c>
      <c r="AB408" s="5">
        <f t="shared" si="633"/>
        <v>3.447329354267243E-2</v>
      </c>
      <c r="AC408" s="5">
        <f t="shared" si="634"/>
        <v>2.035871029797371E-3</v>
      </c>
      <c r="AD408" s="5">
        <f t="shared" si="635"/>
        <v>5.7160366558642291E-3</v>
      </c>
      <c r="AE408" s="5">
        <f t="shared" si="636"/>
        <v>9.7737590871692873E-3</v>
      </c>
      <c r="AF408" s="5">
        <f t="shared" si="637"/>
        <v>8.355996684872663E-3</v>
      </c>
      <c r="AG408" s="5">
        <f t="shared" si="638"/>
        <v>4.7625947515774949E-3</v>
      </c>
      <c r="AH408" s="5">
        <f t="shared" si="639"/>
        <v>1.7777771050201337E-2</v>
      </c>
      <c r="AI408" s="5">
        <f t="shared" si="640"/>
        <v>2.2890135192703758E-2</v>
      </c>
      <c r="AJ408" s="5">
        <f t="shared" si="641"/>
        <v>1.4736332458683598E-2</v>
      </c>
      <c r="AK408" s="5">
        <f t="shared" si="642"/>
        <v>6.3246894351260815E-3</v>
      </c>
      <c r="AL408" s="5">
        <f t="shared" si="643"/>
        <v>1.7928663964758595E-4</v>
      </c>
      <c r="AM408" s="5">
        <f t="shared" si="644"/>
        <v>1.4719601399940476E-3</v>
      </c>
      <c r="AN408" s="5">
        <f t="shared" si="645"/>
        <v>2.5168809544736269E-3</v>
      </c>
      <c r="AO408" s="5">
        <f t="shared" si="646"/>
        <v>2.1517871193909139E-3</v>
      </c>
      <c r="AP408" s="5">
        <f t="shared" si="647"/>
        <v>1.226435388596542E-3</v>
      </c>
      <c r="AQ408" s="5">
        <f t="shared" si="648"/>
        <v>5.242655333492221E-4</v>
      </c>
      <c r="AR408" s="5">
        <f t="shared" si="649"/>
        <v>6.0795849226495061E-3</v>
      </c>
      <c r="AS408" s="5">
        <f t="shared" si="650"/>
        <v>7.827894756997366E-3</v>
      </c>
      <c r="AT408" s="5">
        <f t="shared" si="651"/>
        <v>5.0394835425641672E-3</v>
      </c>
      <c r="AU408" s="5">
        <f t="shared" si="652"/>
        <v>2.1628969358224288E-3</v>
      </c>
      <c r="AV408" s="5">
        <f t="shared" si="653"/>
        <v>6.9622062193645177E-4</v>
      </c>
      <c r="AW408" s="5">
        <f t="shared" si="654"/>
        <v>1.0964355293706941E-5</v>
      </c>
      <c r="AX408" s="5">
        <f t="shared" si="655"/>
        <v>3.1587543143617061E-4</v>
      </c>
      <c r="AY408" s="5">
        <f t="shared" si="656"/>
        <v>5.4011031669040492E-4</v>
      </c>
      <c r="AZ408" s="5">
        <f t="shared" si="657"/>
        <v>4.617629691379743E-4</v>
      </c>
      <c r="BA408" s="5">
        <f t="shared" si="658"/>
        <v>2.6318702319146151E-4</v>
      </c>
      <c r="BB408" s="5">
        <f t="shared" si="659"/>
        <v>1.1250481384262845E-4</v>
      </c>
      <c r="BC408" s="5">
        <f t="shared" si="660"/>
        <v>3.8474034120007815E-5</v>
      </c>
      <c r="BD408" s="5">
        <f t="shared" si="661"/>
        <v>1.7325640696338675E-3</v>
      </c>
      <c r="BE408" s="5">
        <f t="shared" si="662"/>
        <v>2.230798544539198E-3</v>
      </c>
      <c r="BF408" s="5">
        <f t="shared" si="663"/>
        <v>1.4361553011340733E-3</v>
      </c>
      <c r="BG408" s="5">
        <f t="shared" si="664"/>
        <v>6.1638377701845085E-4</v>
      </c>
      <c r="BH408" s="5">
        <f t="shared" si="665"/>
        <v>1.9840940614405535E-4</v>
      </c>
      <c r="BI408" s="5">
        <f t="shared" si="666"/>
        <v>5.1093223299104834E-5</v>
      </c>
      <c r="BJ408" s="8">
        <f t="shared" si="667"/>
        <v>0.28869978708026278</v>
      </c>
      <c r="BK408" s="8">
        <f t="shared" si="668"/>
        <v>0.23783879179726794</v>
      </c>
      <c r="BL408" s="8">
        <f t="shared" si="669"/>
        <v>0.43008530767196629</v>
      </c>
      <c r="BM408" s="8">
        <f t="shared" si="670"/>
        <v>0.5739223716216898</v>
      </c>
      <c r="BN408" s="8">
        <f t="shared" si="671"/>
        <v>0.42376062178754442</v>
      </c>
    </row>
    <row r="409" spans="1:66" x14ac:dyDescent="0.25">
      <c r="A409" t="s">
        <v>99</v>
      </c>
      <c r="B409" t="s">
        <v>108</v>
      </c>
      <c r="C409" t="s">
        <v>126</v>
      </c>
      <c r="D409" s="16"/>
      <c r="E409">
        <f>VLOOKUP(A409,home!$A$2:$E$405,3,FALSE)</f>
        <v>1.3478000000000001</v>
      </c>
      <c r="F409">
        <f>VLOOKUP(B409,home!$B$2:$E$405,3,FALSE)</f>
        <v>0.8387</v>
      </c>
      <c r="G409">
        <f>VLOOKUP(C409,away!$B$2:$E$405,4,FALSE)</f>
        <v>0.62070000000000003</v>
      </c>
      <c r="H409">
        <f>VLOOKUP(A409,away!$A$2:$E$405,3,FALSE)</f>
        <v>1.2736000000000001</v>
      </c>
      <c r="I409">
        <f>VLOOKUP(C409,away!$B$2:$E$405,3,FALSE)</f>
        <v>0.94899999999999995</v>
      </c>
      <c r="J409">
        <f>VLOOKUP(B409,home!$B$2:$E$405,4,FALSE)</f>
        <v>0.58030000000000004</v>
      </c>
      <c r="K409" s="3">
        <f t="shared" si="616"/>
        <v>0.70163919310200007</v>
      </c>
      <c r="L409" s="3">
        <f t="shared" si="617"/>
        <v>0.70137750592000003</v>
      </c>
      <c r="M409" s="5">
        <f t="shared" si="618"/>
        <v>0.24585417606869051</v>
      </c>
      <c r="N409" s="5">
        <f t="shared" si="619"/>
        <v>0.1725009257175931</v>
      </c>
      <c r="O409" s="5">
        <f t="shared" si="620"/>
        <v>0.17243658883107468</v>
      </c>
      <c r="P409" s="5">
        <f t="shared" si="621"/>
        <v>0.12098826904869661</v>
      </c>
      <c r="Q409" s="5">
        <f t="shared" si="622"/>
        <v>6.0516705164920019E-2</v>
      </c>
      <c r="R409" s="5">
        <f t="shared" si="623"/>
        <v>6.0471572301845848E-2</v>
      </c>
      <c r="S409" s="5">
        <f t="shared" si="624"/>
        <v>1.4885003665048547E-2</v>
      </c>
      <c r="T409" s="5">
        <f t="shared" si="625"/>
        <v>4.2445055735067579E-2</v>
      </c>
      <c r="U409" s="5">
        <f t="shared" si="626"/>
        <v>4.2429225195476386E-2</v>
      </c>
      <c r="V409" s="5">
        <f t="shared" si="627"/>
        <v>8.139019899316087E-4</v>
      </c>
      <c r="W409" s="5">
        <f t="shared" si="628"/>
        <v>1.4153630727035377E-2</v>
      </c>
      <c r="X409" s="5">
        <f t="shared" si="629"/>
        <v>9.9270382190407482E-3</v>
      </c>
      <c r="Y409" s="5">
        <f t="shared" si="630"/>
        <v>3.4813006536216595E-3</v>
      </c>
      <c r="Z409" s="5">
        <f t="shared" si="631"/>
        <v>1.4137800186709869E-2</v>
      </c>
      <c r="AA409" s="5">
        <f t="shared" si="632"/>
        <v>9.9196347152404208E-3</v>
      </c>
      <c r="AB409" s="5">
        <f t="shared" si="633"/>
        <v>3.4800022487339374E-3</v>
      </c>
      <c r="AC409" s="5">
        <f t="shared" si="634"/>
        <v>2.5033282561977467E-5</v>
      </c>
      <c r="AD409" s="5">
        <f t="shared" si="635"/>
        <v>2.4826855106951941E-3</v>
      </c>
      <c r="AE409" s="5">
        <f t="shared" si="636"/>
        <v>1.7412997714751166E-3</v>
      </c>
      <c r="AF409" s="5">
        <f t="shared" si="637"/>
        <v>6.1065424538814164E-4</v>
      </c>
      <c r="AG409" s="5">
        <f t="shared" si="638"/>
        <v>1.4276638386993154E-4</v>
      </c>
      <c r="AH409" s="5">
        <f t="shared" si="639"/>
        <v>2.4789837585374691E-3</v>
      </c>
      <c r="AI409" s="5">
        <f t="shared" si="640"/>
        <v>1.7393521640531933E-3</v>
      </c>
      <c r="AJ409" s="5">
        <f t="shared" si="641"/>
        <v>6.1019882445324997E-4</v>
      </c>
      <c r="AK409" s="5">
        <f t="shared" si="642"/>
        <v>1.4271313694038914E-4</v>
      </c>
      <c r="AL409" s="5">
        <f t="shared" si="643"/>
        <v>4.9276909983165983E-7</v>
      </c>
      <c r="AM409" s="5">
        <f t="shared" si="644"/>
        <v>3.4838989169004065E-4</v>
      </c>
      <c r="AN409" s="5">
        <f t="shared" si="645"/>
        <v>2.4435283332129964E-4</v>
      </c>
      <c r="AO409" s="5">
        <f t="shared" si="646"/>
        <v>8.5691790399689306E-5</v>
      </c>
      <c r="AP409" s="5">
        <f t="shared" si="647"/>
        <v>2.0034098076117836E-5</v>
      </c>
      <c r="AQ409" s="5">
        <f t="shared" si="648"/>
        <v>3.5128664354960485E-6</v>
      </c>
      <c r="AR409" s="5">
        <f t="shared" si="649"/>
        <v>3.4774068915583957E-4</v>
      </c>
      <c r="AS409" s="5">
        <f t="shared" si="650"/>
        <v>2.4398849654803673E-4</v>
      </c>
      <c r="AT409" s="5">
        <f t="shared" si="651"/>
        <v>8.5595945922067288E-5</v>
      </c>
      <c r="AU409" s="5">
        <f t="shared" si="652"/>
        <v>2.0019156809853913E-5</v>
      </c>
      <c r="AV409" s="5">
        <f t="shared" si="653"/>
        <v>3.511556257662077E-6</v>
      </c>
      <c r="AW409" s="5">
        <f t="shared" si="654"/>
        <v>6.7360707453424571E-9</v>
      </c>
      <c r="AX409" s="5">
        <f t="shared" si="655"/>
        <v>4.0740667081715529E-5</v>
      </c>
      <c r="AY409" s="5">
        <f t="shared" si="656"/>
        <v>2.8574587467290679E-5</v>
      </c>
      <c r="AZ409" s="5">
        <f t="shared" si="657"/>
        <v>1.0020786445250613E-5</v>
      </c>
      <c r="BA409" s="5">
        <f t="shared" si="658"/>
        <v>2.342784734775607E-6</v>
      </c>
      <c r="BB409" s="5">
        <f t="shared" si="659"/>
        <v>4.1079412854609086E-7</v>
      </c>
      <c r="BC409" s="5">
        <f t="shared" si="660"/>
        <v>5.7624352265247421E-8</v>
      </c>
      <c r="BD409" s="5">
        <f t="shared" si="661"/>
        <v>4.0649582877837457E-5</v>
      </c>
      <c r="BE409" s="5">
        <f t="shared" si="662"/>
        <v>2.8521340530338757E-5</v>
      </c>
      <c r="BF409" s="5">
        <f t="shared" si="663"/>
        <v>1.0005845177947124E-5</v>
      </c>
      <c r="BG409" s="5">
        <f t="shared" si="664"/>
        <v>2.3401643789861202E-6</v>
      </c>
      <c r="BH409" s="5">
        <f t="shared" si="665"/>
        <v>4.1048776164946611E-7</v>
      </c>
      <c r="BI409" s="5">
        <f t="shared" si="666"/>
        <v>5.7602860372395519E-8</v>
      </c>
      <c r="BJ409" s="8">
        <f t="shared" si="667"/>
        <v>0.30878619085283948</v>
      </c>
      <c r="BK409" s="8">
        <f t="shared" si="668"/>
        <v>0.38259545141149637</v>
      </c>
      <c r="BL409" s="8">
        <f t="shared" si="669"/>
        <v>0.29449111204463624</v>
      </c>
      <c r="BM409" s="8">
        <f t="shared" si="670"/>
        <v>0.16721374951146437</v>
      </c>
      <c r="BN409" s="8">
        <f t="shared" si="671"/>
        <v>0.83276823713282078</v>
      </c>
    </row>
    <row r="410" spans="1:66" x14ac:dyDescent="0.25">
      <c r="A410" t="s">
        <v>99</v>
      </c>
      <c r="B410" t="s">
        <v>103</v>
      </c>
      <c r="C410" t="s">
        <v>138</v>
      </c>
      <c r="D410" s="16"/>
      <c r="E410">
        <f>VLOOKUP(A410,home!$A$2:$E$405,3,FALSE)</f>
        <v>1.3478000000000001</v>
      </c>
      <c r="F410">
        <f>VLOOKUP(B410,home!$B$2:$E$405,3,FALSE)</f>
        <v>1</v>
      </c>
      <c r="G410">
        <f>VLOOKUP(C410,away!$B$2:$E$405,4,FALSE)</f>
        <v>1.0689</v>
      </c>
      <c r="H410">
        <f>VLOOKUP(A410,away!$A$2:$E$405,3,FALSE)</f>
        <v>1.2736000000000001</v>
      </c>
      <c r="I410">
        <f>VLOOKUP(C410,away!$B$2:$E$405,3,FALSE)</f>
        <v>1.2257</v>
      </c>
      <c r="J410">
        <f>VLOOKUP(B410,home!$B$2:$E$405,4,FALSE)</f>
        <v>1.0241</v>
      </c>
      <c r="K410" s="3">
        <f t="shared" si="616"/>
        <v>1.4406634200000001</v>
      </c>
      <c r="L410" s="3">
        <f t="shared" si="617"/>
        <v>1.5986728616320001</v>
      </c>
      <c r="M410" s="5">
        <f t="shared" si="618"/>
        <v>4.7866648927480632E-2</v>
      </c>
      <c r="N410" s="5">
        <f t="shared" si="619"/>
        <v>6.8959730147803586E-2</v>
      </c>
      <c r="O410" s="5">
        <f t="shared" si="620"/>
        <v>7.6523112617629771E-2</v>
      </c>
      <c r="P410" s="5">
        <f t="shared" si="621"/>
        <v>0.11024404913275967</v>
      </c>
      <c r="Q410" s="5">
        <f t="shared" si="622"/>
        <v>4.9673880338505921E-2</v>
      </c>
      <c r="R410" s="5">
        <f t="shared" si="623"/>
        <v>6.1167711714707002E-2</v>
      </c>
      <c r="S410" s="5">
        <f t="shared" si="624"/>
        <v>6.3477131998521646E-2</v>
      </c>
      <c r="T410" s="5">
        <f t="shared" si="625"/>
        <v>7.9412284429124819E-2</v>
      </c>
      <c r="U410" s="5">
        <f t="shared" si="626"/>
        <v>8.8122084752483856E-2</v>
      </c>
      <c r="V410" s="5">
        <f t="shared" si="627"/>
        <v>1.6244147289399363E-2</v>
      </c>
      <c r="W410" s="5">
        <f t="shared" si="628"/>
        <v>2.3854447444380898E-2</v>
      </c>
      <c r="X410" s="5">
        <f t="shared" si="629"/>
        <v>3.8135457758558561E-2</v>
      </c>
      <c r="Y410" s="5">
        <f t="shared" si="630"/>
        <v>3.048306069226054E-2</v>
      </c>
      <c r="Z410" s="5">
        <f t="shared" si="631"/>
        <v>3.2595720242143952E-2</v>
      </c>
      <c r="AA410" s="5">
        <f t="shared" si="632"/>
        <v>4.6959461801410335E-2</v>
      </c>
      <c r="AB410" s="5">
        <f t="shared" si="633"/>
        <v>3.3826389420089593E-2</v>
      </c>
      <c r="AC410" s="5">
        <f t="shared" si="634"/>
        <v>2.3382937442067882E-3</v>
      </c>
      <c r="AD410" s="5">
        <f t="shared" si="635"/>
        <v>8.5915574593580148E-3</v>
      </c>
      <c r="AE410" s="5">
        <f t="shared" si="636"/>
        <v>1.3735089749427633E-2</v>
      </c>
      <c r="AF410" s="5">
        <f t="shared" si="637"/>
        <v>1.0978957617244914E-2</v>
      </c>
      <c r="AG410" s="5">
        <f t="shared" si="638"/>
        <v>5.850587197232456E-3</v>
      </c>
      <c r="AH410" s="5">
        <f t="shared" si="639"/>
        <v>1.3027473339116092E-2</v>
      </c>
      <c r="AI410" s="5">
        <f t="shared" si="640"/>
        <v>1.8768204294689811E-2</v>
      </c>
      <c r="AJ410" s="5">
        <f t="shared" si="641"/>
        <v>1.351933269322326E-2</v>
      </c>
      <c r="AK410" s="5">
        <f t="shared" si="642"/>
        <v>6.4922693579789435E-3</v>
      </c>
      <c r="AL410" s="5">
        <f t="shared" si="643"/>
        <v>2.1541760386335483E-4</v>
      </c>
      <c r="AM410" s="5">
        <f t="shared" si="644"/>
        <v>2.4755085105050449E-3</v>
      </c>
      <c r="AN410" s="5">
        <f t="shared" si="645"/>
        <v>3.9575282744834708E-3</v>
      </c>
      <c r="AO410" s="5">
        <f t="shared" si="646"/>
        <v>3.1633965257790208E-3</v>
      </c>
      <c r="AP410" s="5">
        <f t="shared" si="647"/>
        <v>1.6857453921146244E-3</v>
      </c>
      <c r="AQ410" s="5">
        <f t="shared" si="648"/>
        <v>6.7373885249871106E-4</v>
      </c>
      <c r="AR410" s="5">
        <f t="shared" si="649"/>
        <v>4.1653336165758618E-3</v>
      </c>
      <c r="AS410" s="5">
        <f t="shared" si="650"/>
        <v>6.0008437734971496E-3</v>
      </c>
      <c r="AT410" s="5">
        <f t="shared" si="651"/>
        <v>4.3225980568060559E-3</v>
      </c>
      <c r="AU410" s="5">
        <f t="shared" si="652"/>
        <v>2.0758029666011887E-3</v>
      </c>
      <c r="AV410" s="5">
        <f t="shared" si="653"/>
        <v>7.4763335027745379E-4</v>
      </c>
      <c r="AW410" s="5">
        <f t="shared" si="654"/>
        <v>1.3781637479964113E-5</v>
      </c>
      <c r="AX410" s="5">
        <f t="shared" si="655"/>
        <v>5.9439575949721702E-4</v>
      </c>
      <c r="AY410" s="5">
        <f t="shared" si="656"/>
        <v>9.5024436977734204E-4</v>
      </c>
      <c r="AZ410" s="5">
        <f t="shared" si="657"/>
        <v>7.5956494294081994E-4</v>
      </c>
      <c r="BA410" s="5">
        <f t="shared" si="658"/>
        <v>4.047652869755158E-4</v>
      </c>
      <c r="BB410" s="5">
        <f t="shared" si="659"/>
        <v>1.6177181990461136E-4</v>
      </c>
      <c r="BC410" s="5">
        <f t="shared" si="660"/>
        <v>5.1724043651664309E-5</v>
      </c>
      <c r="BD410" s="5">
        <f t="shared" si="661"/>
        <v>1.1098343020772168E-3</v>
      </c>
      <c r="BE410" s="5">
        <f t="shared" si="662"/>
        <v>1.5988976812638764E-3</v>
      </c>
      <c r="BF410" s="5">
        <f t="shared" si="663"/>
        <v>1.1517367008598435E-3</v>
      </c>
      <c r="BG410" s="5">
        <f t="shared" si="664"/>
        <v>5.5308831146675297E-4</v>
      </c>
      <c r="BH410" s="5">
        <f t="shared" si="665"/>
        <v>1.9920352458992945E-4</v>
      </c>
      <c r="BI410" s="5">
        <f t="shared" si="666"/>
        <v>5.7397046202356353E-5</v>
      </c>
      <c r="BJ410" s="8">
        <f t="shared" si="667"/>
        <v>0.34455343661202548</v>
      </c>
      <c r="BK410" s="8">
        <f t="shared" si="668"/>
        <v>0.24133593306600878</v>
      </c>
      <c r="BL410" s="8">
        <f t="shared" si="669"/>
        <v>0.38038840932154627</v>
      </c>
      <c r="BM410" s="8">
        <f t="shared" si="670"/>
        <v>0.58350190363054055</v>
      </c>
      <c r="BN410" s="8">
        <f t="shared" si="671"/>
        <v>0.41443513287888667</v>
      </c>
    </row>
    <row r="411" spans="1:66" x14ac:dyDescent="0.25">
      <c r="A411" t="s">
        <v>99</v>
      </c>
      <c r="B411" t="s">
        <v>107</v>
      </c>
      <c r="C411" t="s">
        <v>115</v>
      </c>
      <c r="D411" s="16"/>
      <c r="E411">
        <f>VLOOKUP(A411,home!$A$2:$E$405,3,FALSE)</f>
        <v>1.3478000000000001</v>
      </c>
      <c r="F411">
        <f>VLOOKUP(B411,home!$B$2:$E$405,3,FALSE)</f>
        <v>0.80649999999999999</v>
      </c>
      <c r="G411">
        <f>VLOOKUP(C411,away!$B$2:$E$405,4,FALSE)</f>
        <v>1.0968</v>
      </c>
      <c r="H411">
        <f>VLOOKUP(A411,away!$A$2:$E$405,3,FALSE)</f>
        <v>1.2736000000000001</v>
      </c>
      <c r="I411">
        <f>VLOOKUP(C411,away!$B$2:$E$405,3,FALSE)</f>
        <v>0.95589999999999997</v>
      </c>
      <c r="J411">
        <f>VLOOKUP(B411,home!$B$2:$E$405,4,FALSE)</f>
        <v>0.61450000000000005</v>
      </c>
      <c r="K411" s="3">
        <f t="shared" si="616"/>
        <v>1.1922223677600001</v>
      </c>
      <c r="L411" s="3">
        <f t="shared" si="617"/>
        <v>0.74811334048000011</v>
      </c>
      <c r="M411" s="5">
        <f t="shared" si="618"/>
        <v>0.14365571527445506</v>
      </c>
      <c r="N411" s="5">
        <f t="shared" si="619"/>
        <v>0.17126955700676724</v>
      </c>
      <c r="O411" s="5">
        <f t="shared" si="620"/>
        <v>0.10747075703301634</v>
      </c>
      <c r="P411" s="5">
        <f t="shared" si="621"/>
        <v>0.12812904041486245</v>
      </c>
      <c r="Q411" s="5">
        <f t="shared" si="622"/>
        <v>0.1020956983899072</v>
      </c>
      <c r="R411" s="5">
        <f t="shared" si="623"/>
        <v>4.0200153523942163E-2</v>
      </c>
      <c r="S411" s="5">
        <f t="shared" si="624"/>
        <v>2.857013201018245E-2</v>
      </c>
      <c r="T411" s="5">
        <f t="shared" si="625"/>
        <v>7.6379153971112043E-2</v>
      </c>
      <c r="U411" s="5">
        <f t="shared" si="626"/>
        <v>4.7927522218629844E-2</v>
      </c>
      <c r="V411" s="5">
        <f t="shared" si="627"/>
        <v>2.8313555023603961E-3</v>
      </c>
      <c r="W411" s="5">
        <f t="shared" si="628"/>
        <v>4.0573591757508659E-2</v>
      </c>
      <c r="X411" s="5">
        <f t="shared" si="629"/>
        <v>3.0353645264981601E-2</v>
      </c>
      <c r="Y411" s="5">
        <f t="shared" si="630"/>
        <v>1.1353983477465163E-2</v>
      </c>
      <c r="Z411" s="5">
        <f t="shared" si="631"/>
        <v>1.0024757046868405E-2</v>
      </c>
      <c r="AA411" s="5">
        <f t="shared" si="632"/>
        <v>1.1951739582636197E-2</v>
      </c>
      <c r="AB411" s="5">
        <f t="shared" si="633"/>
        <v>7.1245656320307231E-3</v>
      </c>
      <c r="AC411" s="5">
        <f t="shared" si="634"/>
        <v>1.5783346267223312E-4</v>
      </c>
      <c r="AD411" s="5">
        <f t="shared" si="635"/>
        <v>1.2093185908416151E-2</v>
      </c>
      <c r="AE411" s="5">
        <f t="shared" si="636"/>
        <v>9.0470737069908696E-3</v>
      </c>
      <c r="AF411" s="5">
        <f t="shared" si="637"/>
        <v>3.3841182662528589E-3</v>
      </c>
      <c r="AG411" s="5">
        <f t="shared" si="638"/>
        <v>8.4390134024860412E-4</v>
      </c>
      <c r="AH411" s="5">
        <f t="shared" si="639"/>
        <v>1.8749136204582861E-3</v>
      </c>
      <c r="AI411" s="5">
        <f t="shared" si="640"/>
        <v>2.235313955928252E-3</v>
      </c>
      <c r="AJ411" s="5">
        <f t="shared" si="641"/>
        <v>1.3324956486118768E-3</v>
      </c>
      <c r="AK411" s="5">
        <f t="shared" si="642"/>
        <v>5.2954370573931632E-4</v>
      </c>
      <c r="AL411" s="5">
        <f t="shared" si="643"/>
        <v>5.6309768334415279E-6</v>
      </c>
      <c r="AM411" s="5">
        <f t="shared" si="644"/>
        <v>2.8835533474987503E-3</v>
      </c>
      <c r="AN411" s="5">
        <f t="shared" si="645"/>
        <v>2.1572247272495767E-3</v>
      </c>
      <c r="AO411" s="5">
        <f t="shared" si="646"/>
        <v>8.06924298434369E-4</v>
      </c>
      <c r="AP411" s="5">
        <f t="shared" si="647"/>
        <v>2.0122361080540541E-4</v>
      </c>
      <c r="AQ411" s="5">
        <f t="shared" si="648"/>
        <v>3.7634516915769824E-5</v>
      </c>
      <c r="AR411" s="5">
        <f t="shared" si="649"/>
        <v>2.8052957834249993E-4</v>
      </c>
      <c r="AS411" s="5">
        <f t="shared" si="650"/>
        <v>3.3445363811820977E-4</v>
      </c>
      <c r="AT411" s="5">
        <f t="shared" si="651"/>
        <v>1.9937155417161918E-4</v>
      </c>
      <c r="AU411" s="5">
        <f t="shared" si="652"/>
        <v>7.9231742126159639E-5</v>
      </c>
      <c r="AV411" s="5">
        <f t="shared" si="653"/>
        <v>2.3615463799849949E-5</v>
      </c>
      <c r="AW411" s="5">
        <f t="shared" si="654"/>
        <v>1.3951018178133017E-7</v>
      </c>
      <c r="AX411" s="5">
        <f t="shared" si="655"/>
        <v>5.7297279991953994E-4</v>
      </c>
      <c r="AY411" s="5">
        <f t="shared" si="656"/>
        <v>4.2864859535198576E-4</v>
      </c>
      <c r="AZ411" s="5">
        <f t="shared" si="657"/>
        <v>1.6033886628041697E-4</v>
      </c>
      <c r="BA411" s="5">
        <f t="shared" si="658"/>
        <v>3.9983881620606258E-5</v>
      </c>
      <c r="BB411" s="5">
        <f t="shared" si="659"/>
        <v>7.4781188111371577E-6</v>
      </c>
      <c r="BC411" s="5">
        <f t="shared" si="660"/>
        <v>1.1188960888612294E-6</v>
      </c>
      <c r="BD411" s="5">
        <f t="shared" si="661"/>
        <v>3.4977986659542236E-5</v>
      </c>
      <c r="BE411" s="5">
        <f t="shared" si="662"/>
        <v>4.1701538074717147E-5</v>
      </c>
      <c r="BF411" s="5">
        <f t="shared" si="663"/>
        <v>2.4858753231336541E-5</v>
      </c>
      <c r="BG411" s="5">
        <f t="shared" si="664"/>
        <v>9.8790538790085339E-6</v>
      </c>
      <c r="BH411" s="5">
        <f t="shared" si="665"/>
        <v>2.944507251715042E-6</v>
      </c>
      <c r="BI411" s="5">
        <f t="shared" si="666"/>
        <v>7.0210148150523873E-7</v>
      </c>
      <c r="BJ411" s="8">
        <f t="shared" si="667"/>
        <v>0.46469101074862662</v>
      </c>
      <c r="BK411" s="8">
        <f t="shared" si="668"/>
        <v>0.30377835623671795</v>
      </c>
      <c r="BL411" s="8">
        <f t="shared" si="669"/>
        <v>0.22167927083812913</v>
      </c>
      <c r="BM411" s="8">
        <f t="shared" si="670"/>
        <v>0.30692396414222151</v>
      </c>
      <c r="BN411" s="8">
        <f t="shared" si="671"/>
        <v>0.69282092164295039</v>
      </c>
    </row>
    <row r="412" spans="1:66" x14ac:dyDescent="0.25">
      <c r="A412" t="s">
        <v>99</v>
      </c>
      <c r="B412" t="s">
        <v>417</v>
      </c>
      <c r="C412" t="s">
        <v>116</v>
      </c>
      <c r="D412" s="16"/>
      <c r="E412">
        <f>VLOOKUP(A412,home!$A$2:$E$405,3,FALSE)</f>
        <v>1.3478000000000001</v>
      </c>
      <c r="F412">
        <f>VLOOKUP(B412,home!$B$2:$E$405,3,FALSE)</f>
        <v>0.9032</v>
      </c>
      <c r="G412">
        <f>VLOOKUP(C412,away!$B$2:$E$405,4,FALSE)</f>
        <v>1.3226</v>
      </c>
      <c r="H412">
        <f>VLOOKUP(A412,away!$A$2:$E$405,3,FALSE)</f>
        <v>1.2736000000000001</v>
      </c>
      <c r="I412">
        <f>VLOOKUP(C412,away!$B$2:$E$405,3,FALSE)</f>
        <v>0.751</v>
      </c>
      <c r="J412">
        <f>VLOOKUP(B412,home!$B$2:$E$405,4,FALSE)</f>
        <v>1.0583</v>
      </c>
      <c r="K412" s="3">
        <f t="shared" si="616"/>
        <v>1.610044572896</v>
      </c>
      <c r="L412" s="3">
        <f t="shared" si="617"/>
        <v>1.0122360108800001</v>
      </c>
      <c r="M412" s="5">
        <f t="shared" si="618"/>
        <v>7.2637018981897075E-2</v>
      </c>
      <c r="N412" s="5">
        <f t="shared" si="619"/>
        <v>0.11694883820314712</v>
      </c>
      <c r="O412" s="5">
        <f t="shared" si="620"/>
        <v>7.3525806336450339E-2</v>
      </c>
      <c r="P412" s="5">
        <f t="shared" si="621"/>
        <v>0.11837982545980419</v>
      </c>
      <c r="Q412" s="5">
        <f t="shared" si="622"/>
        <v>9.4146421127734733E-2</v>
      </c>
      <c r="R412" s="5">
        <f t="shared" si="623"/>
        <v>3.7212734451371958E-2</v>
      </c>
      <c r="S412" s="5">
        <f t="shared" si="624"/>
        <v>4.823223499640826E-2</v>
      </c>
      <c r="T412" s="5">
        <f t="shared" si="625"/>
        <v>9.5298397760966755E-2</v>
      </c>
      <c r="U412" s="5">
        <f t="shared" si="626"/>
        <v>5.9914161146051435E-2</v>
      </c>
      <c r="V412" s="5">
        <f t="shared" si="627"/>
        <v>8.7340276050243051E-3</v>
      </c>
      <c r="W412" s="5">
        <f t="shared" si="628"/>
        <v>5.0526644798096876E-2</v>
      </c>
      <c r="X412" s="5">
        <f t="shared" si="629"/>
        <v>5.1144889373576287E-2</v>
      </c>
      <c r="Y412" s="5">
        <f t="shared" si="630"/>
        <v>2.5885349398203882E-2</v>
      </c>
      <c r="Z412" s="5">
        <f t="shared" si="631"/>
        <v>1.2556023291664505E-2</v>
      </c>
      <c r="AA412" s="5">
        <f t="shared" si="632"/>
        <v>2.0215757157900208E-2</v>
      </c>
      <c r="AB412" s="5">
        <f t="shared" si="633"/>
        <v>1.6274135049530351E-2</v>
      </c>
      <c r="AC412" s="5">
        <f t="shared" si="634"/>
        <v>8.8963991599583854E-4</v>
      </c>
      <c r="AD412" s="5">
        <f t="shared" si="635"/>
        <v>2.0337537560954945E-2</v>
      </c>
      <c r="AE412" s="5">
        <f t="shared" si="636"/>
        <v>2.05863878918232E-2</v>
      </c>
      <c r="AF412" s="5">
        <f t="shared" si="637"/>
        <v>1.0419141579023725E-2</v>
      </c>
      <c r="AG412" s="5">
        <f t="shared" si="638"/>
        <v>3.5155434362483082E-3</v>
      </c>
      <c r="AH412" s="5">
        <f t="shared" si="639"/>
        <v>3.1774147323177107E-3</v>
      </c>
      <c r="AI412" s="5">
        <f t="shared" si="640"/>
        <v>5.1157793456079268E-3</v>
      </c>
      <c r="AJ412" s="5">
        <f t="shared" si="641"/>
        <v>4.1183163857647469E-3</v>
      </c>
      <c r="AK412" s="5">
        <f t="shared" si="642"/>
        <v>2.2102243154564004E-3</v>
      </c>
      <c r="AL412" s="5">
        <f t="shared" si="643"/>
        <v>5.7995451605143339E-5</v>
      </c>
      <c r="AM412" s="5">
        <f t="shared" si="644"/>
        <v>6.5488683952168118E-3</v>
      </c>
      <c r="AN412" s="5">
        <f t="shared" si="645"/>
        <v>6.6290004201523733E-3</v>
      </c>
      <c r="AO412" s="5">
        <f t="shared" si="646"/>
        <v>3.3550564707084413E-3</v>
      </c>
      <c r="AP412" s="5">
        <f t="shared" si="647"/>
        <v>1.1320363260623485E-3</v>
      </c>
      <c r="AQ412" s="5">
        <f t="shared" si="648"/>
        <v>2.8647198371615059E-4</v>
      </c>
      <c r="AR412" s="5">
        <f t="shared" si="649"/>
        <v>6.4325872271052474E-4</v>
      </c>
      <c r="AS412" s="5">
        <f t="shared" si="650"/>
        <v>1.0356752154680932E-3</v>
      </c>
      <c r="AT412" s="5">
        <f t="shared" si="651"/>
        <v>8.3374162997364967E-4</v>
      </c>
      <c r="AU412" s="5">
        <f t="shared" si="652"/>
        <v>4.4745372884551324E-4</v>
      </c>
      <c r="AV412" s="5">
        <f t="shared" si="653"/>
        <v>1.8010511193744926E-4</v>
      </c>
      <c r="AW412" s="5">
        <f t="shared" si="654"/>
        <v>2.6254945231280145E-6</v>
      </c>
      <c r="AX412" s="5">
        <f t="shared" si="655"/>
        <v>1.7573283363881613E-3</v>
      </c>
      <c r="AY412" s="5">
        <f t="shared" si="656"/>
        <v>1.7788310250319392E-3</v>
      </c>
      <c r="AZ412" s="5">
        <f t="shared" si="657"/>
        <v>9.0029841040395583E-4</v>
      </c>
      <c r="BA412" s="5">
        <f t="shared" si="658"/>
        <v>3.0377149051630194E-4</v>
      </c>
      <c r="BB412" s="5">
        <f t="shared" si="659"/>
        <v>7.6872110444823282E-5</v>
      </c>
      <c r="BC412" s="5">
        <f t="shared" si="660"/>
        <v>1.5562543684918945E-5</v>
      </c>
      <c r="BD412" s="5">
        <f t="shared" si="661"/>
        <v>1.0852160724004423E-4</v>
      </c>
      <c r="BE412" s="5">
        <f t="shared" si="662"/>
        <v>1.747246247787845E-4</v>
      </c>
      <c r="BF412" s="5">
        <f t="shared" si="663"/>
        <v>1.4065721693818601E-4</v>
      </c>
      <c r="BG412" s="5">
        <f t="shared" si="664"/>
        <v>7.5488129589993907E-5</v>
      </c>
      <c r="BH412" s="5">
        <f t="shared" si="665"/>
        <v>3.0384813341109908E-5</v>
      </c>
      <c r="BI412" s="5">
        <f t="shared" si="666"/>
        <v>9.7841807636623968E-6</v>
      </c>
      <c r="BJ412" s="8">
        <f t="shared" si="667"/>
        <v>0.51159324864210221</v>
      </c>
      <c r="BK412" s="8">
        <f t="shared" si="668"/>
        <v>0.25070957343576677</v>
      </c>
      <c r="BL412" s="8">
        <f t="shared" si="669"/>
        <v>0.22544412390203811</v>
      </c>
      <c r="BM412" s="8">
        <f t="shared" si="670"/>
        <v>0.48567611918065723</v>
      </c>
      <c r="BN412" s="8">
        <f t="shared" si="671"/>
        <v>0.51285064456040541</v>
      </c>
    </row>
    <row r="413" spans="1:66" x14ac:dyDescent="0.25">
      <c r="A413" t="s">
        <v>99</v>
      </c>
      <c r="B413" t="s">
        <v>101</v>
      </c>
      <c r="C413" t="s">
        <v>100</v>
      </c>
      <c r="D413" s="16"/>
      <c r="E413">
        <f>VLOOKUP(A413,home!$A$2:$E$405,3,FALSE)</f>
        <v>1.3478000000000001</v>
      </c>
      <c r="F413">
        <f>VLOOKUP(B413,home!$B$2:$E$405,3,FALSE)</f>
        <v>1.0323</v>
      </c>
      <c r="G413">
        <f>VLOOKUP(C413,away!$B$2:$E$405,4,FALSE)</f>
        <v>1.3549</v>
      </c>
      <c r="H413">
        <f>VLOOKUP(A413,away!$A$2:$E$405,3,FALSE)</f>
        <v>1.2736000000000001</v>
      </c>
      <c r="I413">
        <f>VLOOKUP(C413,away!$B$2:$E$405,3,FALSE)</f>
        <v>1.0924</v>
      </c>
      <c r="J413">
        <f>VLOOKUP(B413,home!$B$2:$E$405,4,FALSE)</f>
        <v>0.85350000000000004</v>
      </c>
      <c r="K413" s="3">
        <f t="shared" si="616"/>
        <v>1.8851183553060002</v>
      </c>
      <c r="L413" s="3">
        <f t="shared" si="617"/>
        <v>1.1874580262400003</v>
      </c>
      <c r="M413" s="5">
        <f t="shared" si="618"/>
        <v>4.6301710184308578E-2</v>
      </c>
      <c r="N413" s="5">
        <f t="shared" si="619"/>
        <v>8.7284203750498862E-2</v>
      </c>
      <c r="O413" s="5">
        <f t="shared" si="620"/>
        <v>5.498133738699558E-2</v>
      </c>
      <c r="P413" s="5">
        <f t="shared" si="621"/>
        <v>0.10364632830749741</v>
      </c>
      <c r="Q413" s="5">
        <f t="shared" si="622"/>
        <v>8.2270527309167146E-2</v>
      </c>
      <c r="R413" s="5">
        <f t="shared" si="623"/>
        <v>3.2644015186798665E-2</v>
      </c>
      <c r="S413" s="5">
        <f t="shared" si="624"/>
        <v>5.8003048531380962E-2</v>
      </c>
      <c r="T413" s="5">
        <f t="shared" si="625"/>
        <v>9.7692797976267662E-2</v>
      </c>
      <c r="U413" s="5">
        <f t="shared" si="626"/>
        <v>6.1537832219521985E-2</v>
      </c>
      <c r="V413" s="5">
        <f t="shared" si="627"/>
        <v>1.4426640175177211E-2</v>
      </c>
      <c r="W413" s="5">
        <f t="shared" si="628"/>
        <v>5.1696560377071529E-2</v>
      </c>
      <c r="X413" s="5">
        <f t="shared" si="629"/>
        <v>6.1387495548754369E-2</v>
      </c>
      <c r="Y413" s="5">
        <f t="shared" si="630"/>
        <v>3.644753715007034E-2</v>
      </c>
      <c r="Z413" s="5">
        <f t="shared" si="631"/>
        <v>1.2921132614088183E-2</v>
      </c>
      <c r="AA413" s="5">
        <f t="shared" si="632"/>
        <v>2.4357864262160633E-2</v>
      </c>
      <c r="AB413" s="5">
        <f t="shared" si="633"/>
        <v>2.2958728508325536E-2</v>
      </c>
      <c r="AC413" s="5">
        <f t="shared" si="634"/>
        <v>2.0183761544909523E-3</v>
      </c>
      <c r="AD413" s="5">
        <f t="shared" si="635"/>
        <v>2.4363533718250615E-2</v>
      </c>
      <c r="AE413" s="5">
        <f t="shared" si="636"/>
        <v>2.893067366130557E-2</v>
      </c>
      <c r="AF413" s="5">
        <f t="shared" si="637"/>
        <v>1.7176980321823743E-2</v>
      </c>
      <c r="AG413" s="5">
        <f t="shared" si="638"/>
        <v>6.7989810499053845E-3</v>
      </c>
      <c r="AH413" s="5">
        <f t="shared" si="639"/>
        <v>3.8358256576776105E-3</v>
      </c>
      <c r="AI413" s="5">
        <f t="shared" si="640"/>
        <v>7.2309853550417734E-3</v>
      </c>
      <c r="AJ413" s="5">
        <f t="shared" si="641"/>
        <v>6.8156316098690632E-3</v>
      </c>
      <c r="AK413" s="5">
        <f t="shared" si="642"/>
        <v>4.2827574169226534E-3</v>
      </c>
      <c r="AL413" s="5">
        <f t="shared" si="643"/>
        <v>1.8072531379395056E-4</v>
      </c>
      <c r="AM413" s="5">
        <f t="shared" si="644"/>
        <v>9.1856289224781645E-3</v>
      </c>
      <c r="AN413" s="5">
        <f t="shared" si="645"/>
        <v>1.0907548790058983E-2</v>
      </c>
      <c r="AO413" s="5">
        <f t="shared" si="646"/>
        <v>6.476128178679973E-3</v>
      </c>
      <c r="AP413" s="5">
        <f t="shared" si="647"/>
        <v>2.5633767949108572E-3</v>
      </c>
      <c r="AQ413" s="5">
        <f t="shared" si="648"/>
        <v>7.6097558734856583E-4</v>
      </c>
      <c r="AR413" s="5">
        <f t="shared" si="649"/>
        <v>9.1097639289332126E-4</v>
      </c>
      <c r="AS413" s="5">
        <f t="shared" si="650"/>
        <v>1.7172983194936504E-3</v>
      </c>
      <c r="AT413" s="5">
        <f t="shared" si="651"/>
        <v>1.6186552918068147E-3</v>
      </c>
      <c r="AU413" s="5">
        <f t="shared" si="652"/>
        <v>1.0171189338327392E-3</v>
      </c>
      <c r="AV413" s="5">
        <f t="shared" si="653"/>
        <v>4.7934739292434159E-4</v>
      </c>
      <c r="AW413" s="5">
        <f t="shared" si="654"/>
        <v>1.1237595000031464E-5</v>
      </c>
      <c r="AX413" s="5">
        <f t="shared" si="655"/>
        <v>2.8859996144655464E-3</v>
      </c>
      <c r="AY413" s="5">
        <f t="shared" si="656"/>
        <v>3.4270034059226593E-3</v>
      </c>
      <c r="AZ413" s="5">
        <f t="shared" si="657"/>
        <v>2.0347113501573404E-3</v>
      </c>
      <c r="BA413" s="5">
        <f t="shared" si="658"/>
        <v>8.0537810794198753E-4</v>
      </c>
      <c r="BB413" s="5">
        <f t="shared" si="659"/>
        <v>2.3908817460842447E-4</v>
      </c>
      <c r="BC413" s="5">
        <f t="shared" si="660"/>
        <v>5.6781434383568853E-5</v>
      </c>
      <c r="BD413" s="5">
        <f t="shared" si="661"/>
        <v>1.8029103824272313E-4</v>
      </c>
      <c r="BE413" s="5">
        <f t="shared" si="662"/>
        <v>3.3986994548853341E-4</v>
      </c>
      <c r="BF413" s="5">
        <f t="shared" si="663"/>
        <v>3.203475363286421E-4</v>
      </c>
      <c r="BG413" s="5">
        <f t="shared" si="664"/>
        <v>2.0129767360339308E-4</v>
      </c>
      <c r="BH413" s="5">
        <f t="shared" si="665"/>
        <v>9.4867484847538134E-5</v>
      </c>
      <c r="BI413" s="5">
        <f t="shared" si="666"/>
        <v>3.5767287401561552E-5</v>
      </c>
      <c r="BJ413" s="8">
        <f t="shared" si="667"/>
        <v>0.53339191122407115</v>
      </c>
      <c r="BK413" s="8">
        <f t="shared" si="668"/>
        <v>0.22800383207257177</v>
      </c>
      <c r="BL413" s="8">
        <f t="shared" si="669"/>
        <v>0.22556081490017682</v>
      </c>
      <c r="BM413" s="8">
        <f t="shared" si="670"/>
        <v>0.5893338028747187</v>
      </c>
      <c r="BN413" s="8">
        <f t="shared" si="671"/>
        <v>0.40712812212526622</v>
      </c>
    </row>
    <row r="414" spans="1:66" x14ac:dyDescent="0.25">
      <c r="A414" t="s">
        <v>99</v>
      </c>
      <c r="B414" t="s">
        <v>435</v>
      </c>
      <c r="C414" t="s">
        <v>395</v>
      </c>
      <c r="D414" s="16"/>
      <c r="E414">
        <f>VLOOKUP(A414,home!$A$2:$E$405,3,FALSE)</f>
        <v>1.3478000000000001</v>
      </c>
      <c r="F414">
        <f>VLOOKUP(B414,home!$B$2:$E$405,3,FALSE)</f>
        <v>0.59050000000000002</v>
      </c>
      <c r="G414">
        <f>VLOOKUP(C414,away!$B$2:$E$405,4,FALSE)</f>
        <v>0.6452</v>
      </c>
      <c r="H414">
        <f>VLOOKUP(A414,away!$A$2:$E$405,3,FALSE)</f>
        <v>1.2736000000000001</v>
      </c>
      <c r="I414">
        <f>VLOOKUP(C414,away!$B$2:$E$405,3,FALSE)</f>
        <v>1.1607000000000001</v>
      </c>
      <c r="J414">
        <f>VLOOKUP(B414,home!$B$2:$E$405,4,FALSE)</f>
        <v>1.1526000000000001</v>
      </c>
      <c r="K414" s="3">
        <f t="shared" si="616"/>
        <v>0.51349913068000008</v>
      </c>
      <c r="L414" s="3">
        <f t="shared" si="617"/>
        <v>1.7038511435520003</v>
      </c>
      <c r="M414" s="5">
        <f t="shared" si="618"/>
        <v>0.10889727479104165</v>
      </c>
      <c r="N414" s="5">
        <f t="shared" si="619"/>
        <v>5.591865593862097E-2</v>
      </c>
      <c r="O414" s="5">
        <f t="shared" si="620"/>
        <v>0.18554474618241271</v>
      </c>
      <c r="P414" s="5">
        <f t="shared" si="621"/>
        <v>9.5277065866910177E-2</v>
      </c>
      <c r="Q414" s="5">
        <f t="shared" si="622"/>
        <v>1.4357090606637946E-2</v>
      </c>
      <c r="R414" s="5">
        <f t="shared" si="623"/>
        <v>0.15807031398148483</v>
      </c>
      <c r="S414" s="5">
        <f t="shared" si="624"/>
        <v>2.0840097462554497E-2</v>
      </c>
      <c r="T414" s="5">
        <f t="shared" si="625"/>
        <v>2.4462345248199742E-2</v>
      </c>
      <c r="U414" s="5">
        <f t="shared" si="626"/>
        <v>8.116896881580711E-2</v>
      </c>
      <c r="V414" s="5">
        <f t="shared" si="627"/>
        <v>2.0259494223367688E-3</v>
      </c>
      <c r="W414" s="5">
        <f t="shared" si="628"/>
        <v>2.4574511818675274E-3</v>
      </c>
      <c r="X414" s="5">
        <f t="shared" si="629"/>
        <v>4.1871310064482007E-3</v>
      </c>
      <c r="Y414" s="5">
        <f t="shared" si="630"/>
        <v>3.5671239767694038E-3</v>
      </c>
      <c r="Z414" s="5">
        <f t="shared" si="631"/>
        <v>8.9776095079658863E-2</v>
      </c>
      <c r="AA414" s="5">
        <f t="shared" si="632"/>
        <v>4.6099946779249855E-2</v>
      </c>
      <c r="AB414" s="5">
        <f t="shared" si="633"/>
        <v>1.1836141297769536E-2</v>
      </c>
      <c r="AC414" s="5">
        <f t="shared" si="634"/>
        <v>1.10784749277128E-4</v>
      </c>
      <c r="AD414" s="5">
        <f t="shared" si="635"/>
        <v>3.1547476139437848E-4</v>
      </c>
      <c r="AE414" s="5">
        <f t="shared" si="636"/>
        <v>5.3752203296360604E-4</v>
      </c>
      <c r="AF414" s="5">
        <f t="shared" si="637"/>
        <v>4.5792876527471829E-4</v>
      </c>
      <c r="AG414" s="5">
        <f t="shared" si="638"/>
        <v>2.600808167928947E-4</v>
      </c>
      <c r="AH414" s="5">
        <f t="shared" si="639"/>
        <v>3.8241275566277474E-2</v>
      </c>
      <c r="AI414" s="5">
        <f t="shared" si="640"/>
        <v>1.9636861759377809E-2</v>
      </c>
      <c r="AJ414" s="5">
        <f t="shared" si="641"/>
        <v>5.0417557213619209E-3</v>
      </c>
      <c r="AK414" s="5">
        <f t="shared" si="642"/>
        <v>8.629790600067546E-4</v>
      </c>
      <c r="AL414" s="5">
        <f t="shared" si="643"/>
        <v>3.8771386608820355E-6</v>
      </c>
      <c r="AM414" s="5">
        <f t="shared" si="644"/>
        <v>3.2399203145498767E-5</v>
      </c>
      <c r="AN414" s="5">
        <f t="shared" si="645"/>
        <v>5.5203419329631632E-5</v>
      </c>
      <c r="AO414" s="5">
        <f t="shared" si="646"/>
        <v>4.7029204576386748E-5</v>
      </c>
      <c r="AP414" s="5">
        <f t="shared" si="647"/>
        <v>2.6710254665939168E-5</v>
      </c>
      <c r="AQ414" s="5">
        <f t="shared" si="648"/>
        <v>1.1377574489281402E-5</v>
      </c>
      <c r="AR414" s="5">
        <f t="shared" si="649"/>
        <v>1.3031488220897803E-2</v>
      </c>
      <c r="AS414" s="5">
        <f t="shared" si="650"/>
        <v>6.6916578728976822E-3</v>
      </c>
      <c r="AT414" s="5">
        <f t="shared" si="651"/>
        <v>1.7180802502704691E-3</v>
      </c>
      <c r="AU414" s="5">
        <f t="shared" si="652"/>
        <v>2.940775716507877E-4</v>
      </c>
      <c r="AV414" s="5">
        <f t="shared" si="653"/>
        <v>3.7752144348791221E-5</v>
      </c>
      <c r="AW414" s="5">
        <f t="shared" si="654"/>
        <v>9.4228048170686063E-8</v>
      </c>
      <c r="AX414" s="5">
        <f t="shared" si="655"/>
        <v>2.7728271083230567E-6</v>
      </c>
      <c r="AY414" s="5">
        <f t="shared" si="656"/>
        <v>4.7244846393882258E-6</v>
      </c>
      <c r="AZ414" s="5">
        <f t="shared" si="657"/>
        <v>4.0249092777577454E-6</v>
      </c>
      <c r="BA414" s="5">
        <f t="shared" si="658"/>
        <v>2.2859487585335296E-6</v>
      </c>
      <c r="BB414" s="5">
        <f t="shared" si="659"/>
        <v>9.7372910158215758E-7</v>
      </c>
      <c r="BC414" s="5">
        <f t="shared" si="660"/>
        <v>3.3181788864812407E-7</v>
      </c>
      <c r="BD414" s="5">
        <f t="shared" si="661"/>
        <v>3.7006193512268567E-3</v>
      </c>
      <c r="BE414" s="5">
        <f t="shared" si="662"/>
        <v>1.9002648198325766E-3</v>
      </c>
      <c r="BF414" s="5">
        <f t="shared" si="663"/>
        <v>4.8789216652290752E-4</v>
      </c>
      <c r="BG414" s="5">
        <f t="shared" si="664"/>
        <v>8.3510734458364981E-5</v>
      </c>
      <c r="BH414" s="5">
        <f t="shared" si="665"/>
        <v>1.0720672386704683E-5</v>
      </c>
      <c r="BI414" s="5">
        <f t="shared" si="666"/>
        <v>1.1010111901755877E-6</v>
      </c>
      <c r="BJ414" s="8">
        <f t="shared" si="667"/>
        <v>0.10670863770795035</v>
      </c>
      <c r="BK414" s="8">
        <f t="shared" si="668"/>
        <v>0.22715977391542047</v>
      </c>
      <c r="BL414" s="8">
        <f t="shared" si="669"/>
        <v>0.57446015397943118</v>
      </c>
      <c r="BM414" s="8">
        <f t="shared" si="670"/>
        <v>0.38003488305876132</v>
      </c>
      <c r="BN414" s="8">
        <f t="shared" si="671"/>
        <v>0.61806514736710827</v>
      </c>
    </row>
    <row r="415" spans="1:66" x14ac:dyDescent="0.25">
      <c r="A415" t="s">
        <v>122</v>
      </c>
      <c r="B415" t="s">
        <v>362</v>
      </c>
      <c r="C415" t="s">
        <v>137</v>
      </c>
      <c r="D415" s="16"/>
      <c r="E415">
        <f>VLOOKUP(A415,home!$A$2:$E$405,3,FALSE)</f>
        <v>1.2608999999999999</v>
      </c>
      <c r="F415">
        <f>VLOOKUP(B415,home!$B$2:$E$405,3,FALSE)</f>
        <v>1.3103</v>
      </c>
      <c r="G415">
        <f>VLOOKUP(C415,away!$B$2:$E$405,4,FALSE)</f>
        <v>1.0345</v>
      </c>
      <c r="H415">
        <f>VLOOKUP(A415,away!$A$2:$E$405,3,FALSE)</f>
        <v>1.0995999999999999</v>
      </c>
      <c r="I415">
        <f>VLOOKUP(C415,away!$B$2:$E$405,3,FALSE)</f>
        <v>0.83030000000000004</v>
      </c>
      <c r="J415">
        <f>VLOOKUP(B415,home!$B$2:$E$405,4,FALSE)</f>
        <v>0.98850000000000005</v>
      </c>
      <c r="K415" s="3">
        <f t="shared" si="616"/>
        <v>1.709156695815</v>
      </c>
      <c r="L415" s="3">
        <f t="shared" si="617"/>
        <v>0.90249840437999995</v>
      </c>
      <c r="M415" s="5">
        <f t="shared" si="618"/>
        <v>7.3412937388463037E-2</v>
      </c>
      <c r="N415" s="5">
        <f t="shared" si="619"/>
        <v>0.12547421349693896</v>
      </c>
      <c r="O415" s="5">
        <f t="shared" si="620"/>
        <v>6.6255058853936732E-2</v>
      </c>
      <c r="P415" s="5">
        <f t="shared" si="621"/>
        <v>0.11324027747182284</v>
      </c>
      <c r="Q415" s="5">
        <f t="shared" si="622"/>
        <v>0.10722754607520707</v>
      </c>
      <c r="R415" s="5">
        <f t="shared" si="623"/>
        <v>2.9897542448890448E-2</v>
      </c>
      <c r="S415" s="5">
        <f t="shared" si="624"/>
        <v>4.3668598812634657E-2</v>
      </c>
      <c r="T415" s="5">
        <f t="shared" si="625"/>
        <v>9.6772689238457291E-2</v>
      </c>
      <c r="U415" s="5">
        <f t="shared" si="626"/>
        <v>5.1099584864934294E-2</v>
      </c>
      <c r="V415" s="5">
        <f t="shared" si="627"/>
        <v>7.4843669283791879E-3</v>
      </c>
      <c r="W415" s="5">
        <f t="shared" si="628"/>
        <v>6.1089559450083854E-2</v>
      </c>
      <c r="X415" s="5">
        <f t="shared" si="629"/>
        <v>5.5133229927977818E-2</v>
      </c>
      <c r="Y415" s="5">
        <f t="shared" si="630"/>
        <v>2.4878826019157824E-2</v>
      </c>
      <c r="Z415" s="5">
        <f t="shared" si="631"/>
        <v>8.9941614516689822E-3</v>
      </c>
      <c r="AA415" s="5">
        <f t="shared" si="632"/>
        <v>1.53724312683612E-2</v>
      </c>
      <c r="AB415" s="5">
        <f t="shared" si="633"/>
        <v>1.3136946916637714E-2</v>
      </c>
      <c r="AC415" s="5">
        <f t="shared" si="634"/>
        <v>7.2154498394633832E-4</v>
      </c>
      <c r="AD415" s="5">
        <f t="shared" si="635"/>
        <v>2.6102907394624834E-2</v>
      </c>
      <c r="AE415" s="5">
        <f t="shared" si="636"/>
        <v>2.3557832273327809E-2</v>
      </c>
      <c r="AF415" s="5">
        <f t="shared" si="637"/>
        <v>1.063045301866501E-2</v>
      </c>
      <c r="AG415" s="5">
        <f t="shared" si="638"/>
        <v>3.1979889623939086E-3</v>
      </c>
      <c r="AH415" s="5">
        <f t="shared" si="639"/>
        <v>2.0293040897168394E-3</v>
      </c>
      <c r="AI415" s="5">
        <f t="shared" si="640"/>
        <v>3.4683986727842993E-3</v>
      </c>
      <c r="AJ415" s="5">
        <f t="shared" si="641"/>
        <v>2.9640184076725733E-3</v>
      </c>
      <c r="AK415" s="5">
        <f t="shared" si="642"/>
        <v>1.688657302664164E-3</v>
      </c>
      <c r="AL415" s="5">
        <f t="shared" si="643"/>
        <v>4.451964849635665E-5</v>
      </c>
      <c r="AM415" s="5">
        <f t="shared" si="644"/>
        <v>8.9227917907523796E-3</v>
      </c>
      <c r="AN415" s="5">
        <f t="shared" si="645"/>
        <v>8.0528053537689843E-3</v>
      </c>
      <c r="AO415" s="5">
        <f t="shared" si="646"/>
        <v>3.6338219912796154E-3</v>
      </c>
      <c r="AP415" s="5">
        <f t="shared" si="647"/>
        <v>1.0931728496436023E-3</v>
      </c>
      <c r="AQ415" s="5">
        <f t="shared" si="648"/>
        <v>2.4664668812872213E-4</v>
      </c>
      <c r="AR415" s="5">
        <f t="shared" si="649"/>
        <v>3.6628874059425133E-4</v>
      </c>
      <c r="AS415" s="5">
        <f t="shared" si="650"/>
        <v>6.2604485358830819E-4</v>
      </c>
      <c r="AT415" s="5">
        <f t="shared" si="651"/>
        <v>5.3500437669548931E-4</v>
      </c>
      <c r="AU415" s="5">
        <f t="shared" si="652"/>
        <v>3.0480210423980864E-4</v>
      </c>
      <c r="AV415" s="5">
        <f t="shared" si="653"/>
        <v>1.3023863933999265E-4</v>
      </c>
      <c r="AW415" s="5">
        <f t="shared" si="654"/>
        <v>1.9075571115691063E-6</v>
      </c>
      <c r="AX415" s="5">
        <f t="shared" si="655"/>
        <v>2.5417415557545914E-3</v>
      </c>
      <c r="AY415" s="5">
        <f t="shared" si="656"/>
        <v>2.2939176984148571E-3</v>
      </c>
      <c r="AZ415" s="5">
        <f t="shared" si="657"/>
        <v>1.0351285312992253E-3</v>
      </c>
      <c r="BA415" s="5">
        <f t="shared" si="658"/>
        <v>3.1140061594192125E-4</v>
      </c>
      <c r="BB415" s="5">
        <f t="shared" si="659"/>
        <v>7.0259639752633254E-5</v>
      </c>
      <c r="BC415" s="5">
        <f t="shared" si="660"/>
        <v>1.268184255381303E-5</v>
      </c>
      <c r="BD415" s="5">
        <f t="shared" si="661"/>
        <v>5.5095833988111901E-5</v>
      </c>
      <c r="BE415" s="5">
        <f t="shared" si="662"/>
        <v>9.4167413572293092E-5</v>
      </c>
      <c r="BF415" s="5">
        <f t="shared" si="663"/>
        <v>8.0473432717332561E-5</v>
      </c>
      <c r="BG415" s="5">
        <f t="shared" si="664"/>
        <v>4.5847235454682271E-5</v>
      </c>
      <c r="BH415" s="5">
        <f t="shared" si="665"/>
        <v>1.9590027365494267E-5</v>
      </c>
      <c r="BI415" s="5">
        <f t="shared" si="666"/>
        <v>6.6964852885867213E-6</v>
      </c>
      <c r="BJ415" s="8">
        <f t="shared" si="667"/>
        <v>0.56227961441412466</v>
      </c>
      <c r="BK415" s="8">
        <f t="shared" si="668"/>
        <v>0.24086616293215729</v>
      </c>
      <c r="BL415" s="8">
        <f t="shared" si="669"/>
        <v>0.18817619196844257</v>
      </c>
      <c r="BM415" s="8">
        <f t="shared" si="670"/>
        <v>0.48251654488983126</v>
      </c>
      <c r="BN415" s="8">
        <f t="shared" si="671"/>
        <v>0.51550757573525907</v>
      </c>
    </row>
    <row r="416" spans="1:66" x14ac:dyDescent="0.25">
      <c r="A416" t="s">
        <v>122</v>
      </c>
      <c r="B416" t="s">
        <v>136</v>
      </c>
      <c r="C416" t="s">
        <v>104</v>
      </c>
      <c r="D416" s="16"/>
      <c r="E416">
        <f>VLOOKUP(A416,home!$A$2:$E$405,3,FALSE)</f>
        <v>1.2608999999999999</v>
      </c>
      <c r="F416">
        <f>VLOOKUP(B416,home!$B$2:$E$405,3,FALSE)</f>
        <v>1.3103</v>
      </c>
      <c r="G416">
        <f>VLOOKUP(C416,away!$B$2:$E$405,4,FALSE)</f>
        <v>1.2258</v>
      </c>
      <c r="H416">
        <f>VLOOKUP(A416,away!$A$2:$E$405,3,FALSE)</f>
        <v>1.0995999999999999</v>
      </c>
      <c r="I416">
        <f>VLOOKUP(C416,away!$B$2:$E$405,3,FALSE)</f>
        <v>0.58030000000000004</v>
      </c>
      <c r="J416">
        <f>VLOOKUP(B416,home!$B$2:$E$405,4,FALSE)</f>
        <v>0.79079999999999995</v>
      </c>
      <c r="K416" s="3">
        <f t="shared" si="616"/>
        <v>2.0252143815660002</v>
      </c>
      <c r="L416" s="3">
        <f t="shared" si="617"/>
        <v>0.50460780350399992</v>
      </c>
      <c r="M416" s="5">
        <f t="shared" si="618"/>
        <v>7.9673186108424068E-2</v>
      </c>
      <c r="N416" s="5">
        <f t="shared" si="619"/>
        <v>0.16135528233196486</v>
      </c>
      <c r="O416" s="5">
        <f t="shared" si="620"/>
        <v>4.020371144033727E-2</v>
      </c>
      <c r="P416" s="5">
        <f t="shared" si="621"/>
        <v>8.1421134601300557E-2</v>
      </c>
      <c r="Q416" s="5">
        <f t="shared" si="622"/>
        <v>0.16338951916016886</v>
      </c>
      <c r="R416" s="5">
        <f t="shared" si="623"/>
        <v>1.014355326130861E-2</v>
      </c>
      <c r="S416" s="5">
        <f t="shared" si="624"/>
        <v>2.0801857825609664E-2</v>
      </c>
      <c r="T416" s="5">
        <f t="shared" si="625"/>
        <v>8.2447626378987518E-2</v>
      </c>
      <c r="U416" s="5">
        <f t="shared" si="626"/>
        <v>2.0542869944982896E-2</v>
      </c>
      <c r="V416" s="5">
        <f t="shared" si="627"/>
        <v>2.3620254870122086E-3</v>
      </c>
      <c r="W416" s="5">
        <f t="shared" si="628"/>
        <v>0.11029960133344249</v>
      </c>
      <c r="X416" s="5">
        <f t="shared" si="629"/>
        <v>5.5658039556235273E-2</v>
      </c>
      <c r="Y416" s="5">
        <f t="shared" si="630"/>
        <v>1.4042740543905309E-2</v>
      </c>
      <c r="Z416" s="5">
        <f t="shared" si="631"/>
        <v>1.7061720436382579E-3</v>
      </c>
      <c r="AA416" s="5">
        <f t="shared" si="632"/>
        <v>3.4553641602020533E-3</v>
      </c>
      <c r="AB416" s="5">
        <f t="shared" si="633"/>
        <v>3.4989265953944623E-3</v>
      </c>
      <c r="AC416" s="5">
        <f t="shared" si="634"/>
        <v>1.5086536991253599E-4</v>
      </c>
      <c r="AD416" s="5">
        <f t="shared" si="635"/>
        <v>5.5845084725371023E-2</v>
      </c>
      <c r="AE416" s="5">
        <f t="shared" si="636"/>
        <v>2.8179865539764249E-2</v>
      </c>
      <c r="AF416" s="5">
        <f t="shared" si="637"/>
        <v>7.1098900265292473E-3</v>
      </c>
      <c r="AG416" s="5">
        <f t="shared" si="638"/>
        <v>1.1959019964806403E-3</v>
      </c>
      <c r="AH416" s="5">
        <f t="shared" si="639"/>
        <v>2.1523693183505798E-4</v>
      </c>
      <c r="AI416" s="5">
        <f t="shared" si="640"/>
        <v>4.3590092979650023E-4</v>
      </c>
      <c r="AJ416" s="5">
        <f t="shared" si="641"/>
        <v>4.4139641598093203E-4</v>
      </c>
      <c r="AK416" s="5">
        <f t="shared" si="642"/>
        <v>2.97974123205424E-4</v>
      </c>
      <c r="AL416" s="5">
        <f t="shared" si="643"/>
        <v>6.1670080940944352E-6</v>
      </c>
      <c r="AM416" s="5">
        <f t="shared" si="644"/>
        <v>2.261965374511862E-2</v>
      </c>
      <c r="AN416" s="5">
        <f t="shared" si="645"/>
        <v>1.1414053792345332E-2</v>
      </c>
      <c r="AO416" s="5">
        <f t="shared" si="646"/>
        <v>2.8798103066159388E-3</v>
      </c>
      <c r="AP416" s="5">
        <f t="shared" si="647"/>
        <v>4.8439158444321662E-4</v>
      </c>
      <c r="AQ416" s="5">
        <f t="shared" si="648"/>
        <v>6.1106943365428452E-5</v>
      </c>
      <c r="AR416" s="5">
        <f t="shared" si="649"/>
        <v>2.1722047081245755E-5</v>
      </c>
      <c r="AS416" s="5">
        <f t="shared" si="650"/>
        <v>4.3991802145992661E-5</v>
      </c>
      <c r="AT416" s="5">
        <f t="shared" si="651"/>
        <v>4.4546415188535194E-5</v>
      </c>
      <c r="AU416" s="5">
        <f t="shared" si="652"/>
        <v>3.0072013562343857E-5</v>
      </c>
      <c r="AV416" s="5">
        <f t="shared" si="653"/>
        <v>1.5225568587276648E-5</v>
      </c>
      <c r="AW416" s="5">
        <f t="shared" si="654"/>
        <v>1.7506405460247317E-7</v>
      </c>
      <c r="AX416" s="5">
        <f t="shared" si="655"/>
        <v>7.6349413451095851E-3</v>
      </c>
      <c r="AY416" s="5">
        <f t="shared" si="656"/>
        <v>3.8526509820376227E-3</v>
      </c>
      <c r="AZ416" s="5">
        <f t="shared" si="657"/>
        <v>9.7203887485676629E-4</v>
      </c>
      <c r="BA416" s="5">
        <f t="shared" si="658"/>
        <v>1.6349946718732415E-4</v>
      </c>
      <c r="BB416" s="5">
        <f t="shared" si="659"/>
        <v>2.0625776752867484E-5</v>
      </c>
      <c r="BC416" s="5">
        <f t="shared" si="660"/>
        <v>2.0815855805656654E-6</v>
      </c>
      <c r="BD416" s="5">
        <f t="shared" si="661"/>
        <v>1.826852410879649E-6</v>
      </c>
      <c r="BE416" s="5">
        <f t="shared" si="662"/>
        <v>3.6997677755119846E-6</v>
      </c>
      <c r="BF416" s="5">
        <f t="shared" si="663"/>
        <v>3.7464114537106617E-6</v>
      </c>
      <c r="BG416" s="5">
        <f t="shared" si="664"/>
        <v>2.5290954517728055E-6</v>
      </c>
      <c r="BH416" s="5">
        <f t="shared" si="665"/>
        <v>1.2804901203208616E-6</v>
      </c>
      <c r="BI416" s="5">
        <f t="shared" si="666"/>
        <v>5.1865340142539705E-7</v>
      </c>
      <c r="BJ416" s="8">
        <f t="shared" si="667"/>
        <v>0.72962840599626277</v>
      </c>
      <c r="BK416" s="8">
        <f t="shared" si="668"/>
        <v>0.18826788738239075</v>
      </c>
      <c r="BL416" s="8">
        <f t="shared" si="669"/>
        <v>7.94040929202222E-2</v>
      </c>
      <c r="BM416" s="8">
        <f t="shared" si="670"/>
        <v>0.45896769552102673</v>
      </c>
      <c r="BN416" s="8">
        <f t="shared" si="671"/>
        <v>0.53618638690350418</v>
      </c>
    </row>
    <row r="417" spans="1:66" x14ac:dyDescent="0.25">
      <c r="A417" t="s">
        <v>122</v>
      </c>
      <c r="B417" t="s">
        <v>131</v>
      </c>
      <c r="C417" t="s">
        <v>128</v>
      </c>
      <c r="D417" s="16"/>
      <c r="E417">
        <f>VLOOKUP(A417,home!$A$2:$E$405,3,FALSE)</f>
        <v>1.2608999999999999</v>
      </c>
      <c r="F417">
        <f>VLOOKUP(B417,home!$B$2:$E$405,3,FALSE)</f>
        <v>1.0689</v>
      </c>
      <c r="G417">
        <f>VLOOKUP(C417,away!$B$2:$E$405,4,FALSE)</f>
        <v>1.2069000000000001</v>
      </c>
      <c r="H417">
        <f>VLOOKUP(A417,away!$A$2:$E$405,3,FALSE)</f>
        <v>1.0995999999999999</v>
      </c>
      <c r="I417">
        <f>VLOOKUP(C417,away!$B$2:$E$405,3,FALSE)</f>
        <v>1.028</v>
      </c>
      <c r="J417">
        <f>VLOOKUP(B417,home!$B$2:$E$405,4,FALSE)</f>
        <v>1.0676000000000001</v>
      </c>
      <c r="K417" s="3">
        <f t="shared" si="616"/>
        <v>1.6266308664689999</v>
      </c>
      <c r="L417" s="3">
        <f t="shared" si="617"/>
        <v>1.20680308288</v>
      </c>
      <c r="M417" s="5">
        <f t="shared" si="618"/>
        <v>5.8810554061104373E-2</v>
      </c>
      <c r="N417" s="5">
        <f t="shared" si="619"/>
        <v>9.5663062509936156E-2</v>
      </c>
      <c r="O417" s="5">
        <f t="shared" si="620"/>
        <v>7.0972757946821674E-2</v>
      </c>
      <c r="P417" s="5">
        <f t="shared" si="621"/>
        <v>0.11544647875473311</v>
      </c>
      <c r="Q417" s="5">
        <f t="shared" si="622"/>
        <v>7.7804245129807811E-2</v>
      </c>
      <c r="R417" s="5">
        <f t="shared" si="623"/>
        <v>4.2825071545360222E-2</v>
      </c>
      <c r="S417" s="5">
        <f t="shared" si="624"/>
        <v>5.665602743267531E-2</v>
      </c>
      <c r="T417" s="5">
        <f t="shared" si="625"/>
        <v>9.3894402883803296E-2</v>
      </c>
      <c r="U417" s="5">
        <f t="shared" si="626"/>
        <v>6.9660583234426199E-2</v>
      </c>
      <c r="V417" s="5">
        <f t="shared" si="627"/>
        <v>1.2357454790886818E-2</v>
      </c>
      <c r="W417" s="5">
        <f t="shared" si="628"/>
        <v>4.2186262223488577E-2</v>
      </c>
      <c r="X417" s="5">
        <f t="shared" si="629"/>
        <v>5.0910511306490103E-2</v>
      </c>
      <c r="Y417" s="5">
        <f t="shared" si="630"/>
        <v>3.0719480997834687E-2</v>
      </c>
      <c r="Z417" s="5">
        <f t="shared" si="631"/>
        <v>1.7227142788499083E-2</v>
      </c>
      <c r="AA417" s="5">
        <f t="shared" si="632"/>
        <v>2.802220220084144E-2</v>
      </c>
      <c r="AB417" s="5">
        <f t="shared" si="633"/>
        <v>2.2790889523162123E-2</v>
      </c>
      <c r="AC417" s="5">
        <f t="shared" si="634"/>
        <v>1.5161231099952981E-3</v>
      </c>
      <c r="AD417" s="5">
        <f t="shared" si="635"/>
        <v>1.7155369068420408E-2</v>
      </c>
      <c r="AE417" s="5">
        <f t="shared" si="636"/>
        <v>2.0703152279713945E-2</v>
      </c>
      <c r="AF417" s="5">
        <f t="shared" si="637"/>
        <v>1.2492313998246447E-2</v>
      </c>
      <c r="AG417" s="5">
        <f t="shared" si="638"/>
        <v>5.0252543484629276E-3</v>
      </c>
      <c r="AH417" s="5">
        <f t="shared" si="639"/>
        <v>5.1974422565936674E-3</v>
      </c>
      <c r="AI417" s="5">
        <f t="shared" si="640"/>
        <v>8.4543200012655497E-3</v>
      </c>
      <c r="AJ417" s="5">
        <f t="shared" si="641"/>
        <v>6.8760289345323918E-3</v>
      </c>
      <c r="AK417" s="5">
        <f t="shared" si="642"/>
        <v>3.7282536345481128E-3</v>
      </c>
      <c r="AL417" s="5">
        <f t="shared" si="643"/>
        <v>1.1904739018494819E-4</v>
      </c>
      <c r="AM417" s="5">
        <f t="shared" si="644"/>
        <v>5.5810905704720319E-3</v>
      </c>
      <c r="AN417" s="5">
        <f t="shared" si="645"/>
        <v>6.7352773062781465E-3</v>
      </c>
      <c r="AO417" s="5">
        <f t="shared" si="646"/>
        <v>4.0640767086340861E-3</v>
      </c>
      <c r="AP417" s="5">
        <f t="shared" si="647"/>
        <v>1.634846767013472E-3</v>
      </c>
      <c r="AQ417" s="5">
        <f t="shared" si="648"/>
        <v>4.9323452961706521E-4</v>
      </c>
      <c r="AR417" s="5">
        <f t="shared" si="649"/>
        <v>1.2544578676696046E-3</v>
      </c>
      <c r="AS417" s="5">
        <f t="shared" si="650"/>
        <v>2.0405398882362624E-3</v>
      </c>
      <c r="AT417" s="5">
        <f t="shared" si="651"/>
        <v>1.6596025832331547E-3</v>
      </c>
      <c r="AU417" s="5">
        <f t="shared" si="652"/>
        <v>8.9985359598624554E-4</v>
      </c>
      <c r="AV417" s="5">
        <f t="shared" si="653"/>
        <v>3.6593240863358787E-4</v>
      </c>
      <c r="AW417" s="5">
        <f t="shared" si="654"/>
        <v>6.4914661724725768E-6</v>
      </c>
      <c r="AX417" s="5">
        <f t="shared" si="655"/>
        <v>1.5130623650814815E-3</v>
      </c>
      <c r="AY417" s="5">
        <f t="shared" si="656"/>
        <v>1.825968326770036E-3</v>
      </c>
      <c r="AZ417" s="5">
        <f t="shared" si="657"/>
        <v>1.1017921029936577E-3</v>
      </c>
      <c r="BA417" s="5">
        <f t="shared" si="658"/>
        <v>4.4321536886186125E-4</v>
      </c>
      <c r="BB417" s="5">
        <f t="shared" si="659"/>
        <v>1.3371841838057276E-4</v>
      </c>
      <c r="BC417" s="5">
        <f t="shared" si="660"/>
        <v>3.2274359907902576E-5</v>
      </c>
      <c r="BD417" s="5">
        <f t="shared" si="661"/>
        <v>2.5231393700779139E-4</v>
      </c>
      <c r="BE417" s="5">
        <f t="shared" si="662"/>
        <v>4.1042163797718828E-4</v>
      </c>
      <c r="BF417" s="5">
        <f t="shared" si="663"/>
        <v>3.3380225230023015E-4</v>
      </c>
      <c r="BG417" s="5">
        <f t="shared" si="664"/>
        <v>1.8099101562947566E-4</v>
      </c>
      <c r="BH417" s="5">
        <f t="shared" si="665"/>
        <v>7.3601393144119543E-5</v>
      </c>
      <c r="BI417" s="5">
        <f t="shared" si="666"/>
        <v>2.3944459580668931E-5</v>
      </c>
      <c r="BJ417" s="8">
        <f t="shared" si="667"/>
        <v>0.47011261157021461</v>
      </c>
      <c r="BK417" s="8">
        <f t="shared" si="668"/>
        <v>0.2467316538663499</v>
      </c>
      <c r="BL417" s="8">
        <f t="shared" si="669"/>
        <v>0.26602301031694969</v>
      </c>
      <c r="BM417" s="8">
        <f t="shared" si="670"/>
        <v>0.53675277173365243</v>
      </c>
      <c r="BN417" s="8">
        <f t="shared" si="671"/>
        <v>0.46152216994776341</v>
      </c>
    </row>
    <row r="418" spans="1:66" x14ac:dyDescent="0.25">
      <c r="A418" t="s">
        <v>122</v>
      </c>
      <c r="B418" t="s">
        <v>135</v>
      </c>
      <c r="C418" t="s">
        <v>123</v>
      </c>
      <c r="D418" s="16"/>
      <c r="E418">
        <f>VLOOKUP(A418,home!$A$2:$E$405,3,FALSE)</f>
        <v>1.2608999999999999</v>
      </c>
      <c r="F418">
        <f>VLOOKUP(B418,home!$B$2:$E$405,3,FALSE)</f>
        <v>0.8276</v>
      </c>
      <c r="G418">
        <f>VLOOKUP(C418,away!$B$2:$E$405,4,FALSE)</f>
        <v>0.93100000000000005</v>
      </c>
      <c r="H418">
        <f>VLOOKUP(A418,away!$A$2:$E$405,3,FALSE)</f>
        <v>1.0995999999999999</v>
      </c>
      <c r="I418">
        <f>VLOOKUP(C418,away!$B$2:$E$405,3,FALSE)</f>
        <v>0.83030000000000004</v>
      </c>
      <c r="J418">
        <f>VLOOKUP(B418,home!$B$2:$E$405,4,FALSE)</f>
        <v>1.1467000000000001</v>
      </c>
      <c r="K418" s="3">
        <f t="shared" si="616"/>
        <v>0.9715179020400001</v>
      </c>
      <c r="L418" s="3">
        <f t="shared" si="617"/>
        <v>1.046934668996</v>
      </c>
      <c r="M418" s="5">
        <f t="shared" si="618"/>
        <v>0.13286089889514413</v>
      </c>
      <c r="N418" s="5">
        <f t="shared" si="619"/>
        <v>0.12907674175775899</v>
      </c>
      <c r="O418" s="5">
        <f t="shared" si="620"/>
        <v>0.13909668120729873</v>
      </c>
      <c r="P418" s="5">
        <f t="shared" si="621"/>
        <v>0.13513491590724158</v>
      </c>
      <c r="Q418" s="5">
        <f t="shared" si="622"/>
        <v>6.2700182677328437E-2</v>
      </c>
      <c r="R418" s="5">
        <f t="shared" si="623"/>
        <v>7.2812568949102707E-2</v>
      </c>
      <c r="S418" s="5">
        <f t="shared" si="624"/>
        <v>3.436196361969044E-2</v>
      </c>
      <c r="T418" s="5">
        <f t="shared" si="625"/>
        <v>6.564299499727759E-2</v>
      </c>
      <c r="U418" s="5">
        <f t="shared" si="626"/>
        <v>7.073871422757512E-2</v>
      </c>
      <c r="V418" s="5">
        <f t="shared" si="627"/>
        <v>3.8833439106191179E-3</v>
      </c>
      <c r="W418" s="5">
        <f t="shared" si="628"/>
        <v>2.0304783310734296E-2</v>
      </c>
      <c r="X418" s="5">
        <f t="shared" si="629"/>
        <v>2.1257781594459117E-2</v>
      </c>
      <c r="Y418" s="5">
        <f t="shared" si="630"/>
        <v>1.1127754268592156E-2</v>
      </c>
      <c r="Z418" s="5">
        <f t="shared" si="631"/>
        <v>2.5410000923825754E-2</v>
      </c>
      <c r="AA418" s="5">
        <f t="shared" si="632"/>
        <v>2.4686270788349663E-2</v>
      </c>
      <c r="AB418" s="5">
        <f t="shared" si="633"/>
        <v>1.1991577002744402E-2</v>
      </c>
      <c r="AC418" s="5">
        <f t="shared" si="634"/>
        <v>2.4686314651469333E-4</v>
      </c>
      <c r="AD418" s="5">
        <f t="shared" si="635"/>
        <v>4.9316151208553477E-3</v>
      </c>
      <c r="AE418" s="5">
        <f t="shared" si="636"/>
        <v>5.1630788441683626E-3</v>
      </c>
      <c r="AF418" s="5">
        <f t="shared" si="637"/>
        <v>2.7027031203598266E-3</v>
      </c>
      <c r="AG418" s="5">
        <f t="shared" si="638"/>
        <v>9.4318453223612379E-4</v>
      </c>
      <c r="AH418" s="5">
        <f t="shared" si="639"/>
        <v>6.6506527265933922E-3</v>
      </c>
      <c r="AI418" s="5">
        <f t="shared" si="640"/>
        <v>6.4612281841366194E-3</v>
      </c>
      <c r="AJ418" s="5">
        <f t="shared" si="641"/>
        <v>3.1385994250270636E-3</v>
      </c>
      <c r="AK418" s="5">
        <f t="shared" si="642"/>
        <v>1.0164018429154144E-3</v>
      </c>
      <c r="AL418" s="5">
        <f t="shared" si="643"/>
        <v>1.0043536005634959E-5</v>
      </c>
      <c r="AM418" s="5">
        <f t="shared" si="644"/>
        <v>9.582304751764259E-4</v>
      </c>
      <c r="AN418" s="5">
        <f t="shared" si="645"/>
        <v>1.0032047053507114E-3</v>
      </c>
      <c r="AO418" s="5">
        <f t="shared" si="646"/>
        <v>5.2514489306578816E-4</v>
      </c>
      <c r="AP418" s="5">
        <f t="shared" si="647"/>
        <v>1.8326413159892358E-4</v>
      </c>
      <c r="AQ418" s="5">
        <f t="shared" si="648"/>
        <v>4.7966393238589608E-5</v>
      </c>
      <c r="AR418" s="5">
        <f t="shared" si="649"/>
        <v>1.3925597821846799E-3</v>
      </c>
      <c r="AS418" s="5">
        <f t="shared" si="650"/>
        <v>1.3528967580533399E-3</v>
      </c>
      <c r="AT418" s="5">
        <f t="shared" si="651"/>
        <v>6.5718171003034914E-4</v>
      </c>
      <c r="AU418" s="5">
        <f t="shared" si="652"/>
        <v>2.1282126539591483E-4</v>
      </c>
      <c r="AV418" s="5">
        <f t="shared" si="653"/>
        <v>5.1689917316734311E-5</v>
      </c>
      <c r="AW418" s="5">
        <f t="shared" si="654"/>
        <v>2.8376219138868373E-7</v>
      </c>
      <c r="AX418" s="5">
        <f t="shared" si="655"/>
        <v>1.5515634348569888E-4</v>
      </c>
      <c r="AY418" s="5">
        <f t="shared" si="656"/>
        <v>1.6243855510982984E-4</v>
      </c>
      <c r="AZ418" s="5">
        <f t="shared" si="657"/>
        <v>8.5031277463049084E-5</v>
      </c>
      <c r="BA418" s="5">
        <f t="shared" si="658"/>
        <v>2.9674064108361443E-5</v>
      </c>
      <c r="BB418" s="5">
        <f t="shared" si="659"/>
        <v>7.7667016212633666E-6</v>
      </c>
      <c r="BC418" s="5">
        <f t="shared" si="660"/>
        <v>1.6262458382096123E-6</v>
      </c>
      <c r="BD418" s="5">
        <f t="shared" si="661"/>
        <v>2.4298651910310986E-4</v>
      </c>
      <c r="BE418" s="5">
        <f t="shared" si="662"/>
        <v>2.360657532630557E-4</v>
      </c>
      <c r="BF418" s="5">
        <f t="shared" si="663"/>
        <v>1.1467105267680809E-4</v>
      </c>
      <c r="BG418" s="5">
        <f t="shared" si="664"/>
        <v>3.7134993507096979E-5</v>
      </c>
      <c r="BH418" s="5">
        <f t="shared" si="665"/>
        <v>9.019327746070971E-6</v>
      </c>
      <c r="BI418" s="5">
        <f t="shared" si="666"/>
        <v>1.7524876739348068E-6</v>
      </c>
      <c r="BJ418" s="8">
        <f t="shared" si="667"/>
        <v>0.32701032400982705</v>
      </c>
      <c r="BK418" s="8">
        <f t="shared" si="668"/>
        <v>0.30666046757032545</v>
      </c>
      <c r="BL418" s="8">
        <f t="shared" si="669"/>
        <v>0.3409014739206942</v>
      </c>
      <c r="BM418" s="8">
        <f t="shared" si="670"/>
        <v>0.32813812223787941</v>
      </c>
      <c r="BN418" s="8">
        <f t="shared" si="671"/>
        <v>0.67168198939387458</v>
      </c>
    </row>
    <row r="419" spans="1:66" x14ac:dyDescent="0.25">
      <c r="A419" t="s">
        <v>122</v>
      </c>
      <c r="B419" t="s">
        <v>389</v>
      </c>
      <c r="C419" t="s">
        <v>143</v>
      </c>
      <c r="D419" s="16"/>
      <c r="E419">
        <f>VLOOKUP(A419,home!$A$2:$E$405,3,FALSE)</f>
        <v>1.2608999999999999</v>
      </c>
      <c r="F419">
        <f>VLOOKUP(B419,home!$B$2:$E$405,3,FALSE)</f>
        <v>1.1106</v>
      </c>
      <c r="G419">
        <f>VLOOKUP(C419,away!$B$2:$E$405,4,FALSE)</f>
        <v>0.89649999999999996</v>
      </c>
      <c r="H419">
        <f>VLOOKUP(A419,away!$A$2:$E$405,3,FALSE)</f>
        <v>1.0995999999999999</v>
      </c>
      <c r="I419">
        <f>VLOOKUP(C419,away!$B$2:$E$405,3,FALSE)</f>
        <v>0.98850000000000005</v>
      </c>
      <c r="J419">
        <f>VLOOKUP(B419,home!$B$2:$E$405,4,FALSE)</f>
        <v>0.74929999999999997</v>
      </c>
      <c r="K419" s="3">
        <f t="shared" si="616"/>
        <v>1.2554187416099998</v>
      </c>
      <c r="L419" s="3">
        <f t="shared" si="617"/>
        <v>0.81445508177999992</v>
      </c>
      <c r="M419" s="5">
        <f t="shared" si="618"/>
        <v>0.12620170440371947</v>
      </c>
      <c r="N419" s="5">
        <f t="shared" si="619"/>
        <v>0.15843598493155464</v>
      </c>
      <c r="O419" s="5">
        <f t="shared" si="620"/>
        <v>0.10278561948090673</v>
      </c>
      <c r="P419" s="5">
        <f t="shared" si="621"/>
        <v>0.1290389930643242</v>
      </c>
      <c r="Q419" s="5">
        <f t="shared" si="622"/>
        <v>9.9451752414256633E-2</v>
      </c>
      <c r="R419" s="5">
        <f t="shared" si="623"/>
        <v>4.1857135060064915E-2</v>
      </c>
      <c r="S419" s="5">
        <f t="shared" si="624"/>
        <v>3.2985017535476245E-2</v>
      </c>
      <c r="T419" s="5">
        <f t="shared" si="625"/>
        <v>8.0998985145717697E-2</v>
      </c>
      <c r="U419" s="5">
        <f t="shared" si="626"/>
        <v>5.2548231824506492E-2</v>
      </c>
      <c r="V419" s="5">
        <f t="shared" si="627"/>
        <v>3.7473991594095275E-3</v>
      </c>
      <c r="W419" s="5">
        <f t="shared" si="628"/>
        <v>4.1617864622271773E-2</v>
      </c>
      <c r="X419" s="5">
        <f t="shared" si="629"/>
        <v>3.3895881334441325E-2</v>
      </c>
      <c r="Y419" s="5">
        <f t="shared" si="630"/>
        <v>1.3803336402123789E-2</v>
      </c>
      <c r="Z419" s="5">
        <f t="shared" si="631"/>
        <v>1.1363585452807225E-2</v>
      </c>
      <c r="AA419" s="5">
        <f t="shared" si="632"/>
        <v>1.4266058149340944E-2</v>
      </c>
      <c r="AB419" s="5">
        <f t="shared" si="633"/>
        <v>8.9549383847903462E-3</v>
      </c>
      <c r="AC419" s="5">
        <f t="shared" si="634"/>
        <v>2.3947805242856946E-4</v>
      </c>
      <c r="AD419" s="5">
        <f t="shared" si="635"/>
        <v>1.3061961808146939E-2</v>
      </c>
      <c r="AE419" s="5">
        <f t="shared" si="636"/>
        <v>1.0638381172661551E-2</v>
      </c>
      <c r="AF419" s="5">
        <f t="shared" si="637"/>
        <v>4.3322418039934366E-3</v>
      </c>
      <c r="AG419" s="5">
        <f t="shared" si="638"/>
        <v>1.1761387842540699E-3</v>
      </c>
      <c r="AH419" s="5">
        <f t="shared" si="639"/>
        <v>2.3137824798200308E-3</v>
      </c>
      <c r="AI419" s="5">
        <f t="shared" si="640"/>
        <v>2.9047658891749274E-3</v>
      </c>
      <c r="AJ419" s="5">
        <f t="shared" si="641"/>
        <v>1.8233487686298202E-3</v>
      </c>
      <c r="AK419" s="5">
        <f t="shared" si="642"/>
        <v>7.630220722097972E-4</v>
      </c>
      <c r="AL419" s="5">
        <f t="shared" si="643"/>
        <v>9.7944815856155071E-6</v>
      </c>
      <c r="AM419" s="5">
        <f t="shared" si="644"/>
        <v>3.2796463312283401E-3</v>
      </c>
      <c r="AN419" s="5">
        <f t="shared" si="645"/>
        <v>2.6711246209100547E-3</v>
      </c>
      <c r="AO419" s="5">
        <f t="shared" si="646"/>
        <v>1.0877555107839346E-3</v>
      </c>
      <c r="AP419" s="5">
        <f t="shared" si="647"/>
        <v>2.9530933449739175E-4</v>
      </c>
      <c r="AQ419" s="5">
        <f t="shared" si="648"/>
        <v>6.0129047044617618E-5</v>
      </c>
      <c r="AR419" s="5">
        <f t="shared" si="649"/>
        <v>3.7689437976459104E-4</v>
      </c>
      <c r="AS419" s="5">
        <f t="shared" si="650"/>
        <v>4.731602679639442E-4</v>
      </c>
      <c r="AT419" s="5">
        <f t="shared" si="651"/>
        <v>2.9700713409357263E-4</v>
      </c>
      <c r="AU419" s="5">
        <f t="shared" si="652"/>
        <v>1.2428944084431513E-4</v>
      </c>
      <c r="AV419" s="5">
        <f t="shared" si="653"/>
        <v>3.900882335504515E-5</v>
      </c>
      <c r="AW419" s="5">
        <f t="shared" si="654"/>
        <v>2.7818563398754986E-7</v>
      </c>
      <c r="AX419" s="5">
        <f t="shared" si="655"/>
        <v>6.8622157834608954E-4</v>
      </c>
      <c r="AY419" s="5">
        <f t="shared" si="656"/>
        <v>5.5889665171106502E-4</v>
      </c>
      <c r="AZ419" s="5">
        <f t="shared" si="657"/>
        <v>2.2759810908795175E-4</v>
      </c>
      <c r="BA419" s="5">
        <f t="shared" si="658"/>
        <v>6.1789478850067035E-5</v>
      </c>
      <c r="BB419" s="5">
        <f t="shared" si="659"/>
        <v>1.2581188762493727E-5</v>
      </c>
      <c r="BC419" s="5">
        <f t="shared" si="660"/>
        <v>2.04936262448929E-6</v>
      </c>
      <c r="BD419" s="5">
        <f t="shared" si="661"/>
        <v>5.1160590482265363E-5</v>
      </c>
      <c r="BE419" s="5">
        <f t="shared" si="662"/>
        <v>6.4227964123270105E-5</v>
      </c>
      <c r="BF419" s="5">
        <f t="shared" si="663"/>
        <v>4.0316494947903996E-5</v>
      </c>
      <c r="BG419" s="5">
        <f t="shared" si="664"/>
        <v>1.6871361117874517E-5</v>
      </c>
      <c r="BH419" s="5">
        <f t="shared" si="665"/>
        <v>5.2951557359624748E-6</v>
      </c>
      <c r="BI419" s="5">
        <f t="shared" si="666"/>
        <v>1.329527550134196E-6</v>
      </c>
      <c r="BJ419" s="8">
        <f t="shared" si="667"/>
        <v>0.46635562963326832</v>
      </c>
      <c r="BK419" s="8">
        <f t="shared" si="668"/>
        <v>0.29278128334865466</v>
      </c>
      <c r="BL419" s="8">
        <f t="shared" si="669"/>
        <v>0.22970646324942295</v>
      </c>
      <c r="BM419" s="8">
        <f t="shared" si="670"/>
        <v>0.34187715386324941</v>
      </c>
      <c r="BN419" s="8">
        <f t="shared" si="671"/>
        <v>0.65777118935482659</v>
      </c>
    </row>
    <row r="420" spans="1:66" x14ac:dyDescent="0.25">
      <c r="A420" t="s">
        <v>122</v>
      </c>
      <c r="B420" t="s">
        <v>401</v>
      </c>
      <c r="C420" t="s">
        <v>127</v>
      </c>
      <c r="D420" s="16"/>
      <c r="E420">
        <f>VLOOKUP(A420,home!$A$2:$E$405,3,FALSE)</f>
        <v>1.2608999999999999</v>
      </c>
      <c r="F420">
        <f>VLOOKUP(B420,home!$B$2:$E$405,3,FALSE)</f>
        <v>1.1378999999999999</v>
      </c>
      <c r="G420">
        <f>VLOOKUP(C420,away!$B$2:$E$405,4,FALSE)</f>
        <v>1.1724000000000001</v>
      </c>
      <c r="H420">
        <f>VLOOKUP(A420,away!$A$2:$E$405,3,FALSE)</f>
        <v>1.0995999999999999</v>
      </c>
      <c r="I420">
        <f>VLOOKUP(C420,away!$B$2:$E$405,3,FALSE)</f>
        <v>1.028</v>
      </c>
      <c r="J420">
        <f>VLOOKUP(B420,home!$B$2:$E$405,4,FALSE)</f>
        <v>1.2257</v>
      </c>
      <c r="K420" s="3">
        <f t="shared" si="616"/>
        <v>1.682133856164</v>
      </c>
      <c r="L420" s="3">
        <f t="shared" si="617"/>
        <v>1.3855175521600001</v>
      </c>
      <c r="M420" s="5">
        <f t="shared" si="618"/>
        <v>4.6530307322432407E-2</v>
      </c>
      <c r="N420" s="5">
        <f t="shared" si="619"/>
        <v>7.8270205284779237E-2</v>
      </c>
      <c r="O420" s="5">
        <f t="shared" si="620"/>
        <v>6.4468557502629073E-2</v>
      </c>
      <c r="P420" s="5">
        <f t="shared" si="621"/>
        <v>0.10844474323322803</v>
      </c>
      <c r="Q420" s="5">
        <f t="shared" si="622"/>
        <v>6.5830481119216799E-2</v>
      </c>
      <c r="R420" s="5">
        <f t="shared" si="623"/>
        <v>4.4661158991164435E-2</v>
      </c>
      <c r="S420" s="5">
        <f t="shared" si="624"/>
        <v>6.3186034069299485E-2</v>
      </c>
      <c r="T420" s="5">
        <f t="shared" si="625"/>
        <v>9.1209287057812352E-2</v>
      </c>
      <c r="U420" s="5">
        <f t="shared" si="626"/>
        <v>7.512604759456093E-2</v>
      </c>
      <c r="V420" s="5">
        <f t="shared" si="627"/>
        <v>1.6362556972428548E-2</v>
      </c>
      <c r="W420" s="5">
        <f t="shared" si="628"/>
        <v>3.6911893686066524E-2</v>
      </c>
      <c r="X420" s="5">
        <f t="shared" si="629"/>
        <v>5.1142076585509059E-2</v>
      </c>
      <c r="Y420" s="5">
        <f t="shared" si="630"/>
        <v>3.542912238156689E-2</v>
      </c>
      <c r="Z420" s="5">
        <f t="shared" si="631"/>
        <v>2.0626273227355583E-2</v>
      </c>
      <c r="AA420" s="5">
        <f t="shared" si="632"/>
        <v>3.4696152522223918E-2</v>
      </c>
      <c r="AB420" s="5">
        <f t="shared" si="633"/>
        <v>2.9181786418131409E-2</v>
      </c>
      <c r="AC420" s="5">
        <f t="shared" si="634"/>
        <v>2.3834375265594605E-3</v>
      </c>
      <c r="AD420" s="5">
        <f t="shared" si="635"/>
        <v>1.5522686516114667E-2</v>
      </c>
      <c r="AE420" s="5">
        <f t="shared" si="636"/>
        <v>2.1506954624754233E-2</v>
      </c>
      <c r="AF420" s="5">
        <f t="shared" si="637"/>
        <v>1.4899131563052843E-2</v>
      </c>
      <c r="AG420" s="5">
        <f t="shared" si="638"/>
        <v>6.8810027641835921E-3</v>
      </c>
      <c r="AH420" s="5">
        <f t="shared" si="639"/>
        <v>7.1445158980372606E-3</v>
      </c>
      <c r="AI420" s="5">
        <f t="shared" si="640"/>
        <v>1.2018032077990421E-2</v>
      </c>
      <c r="AJ420" s="5">
        <f t="shared" si="641"/>
        <v>1.0107969321426338E-2</v>
      </c>
      <c r="AK420" s="5">
        <f t="shared" si="642"/>
        <v>5.6676524708794349E-3</v>
      </c>
      <c r="AL420" s="5">
        <f t="shared" si="643"/>
        <v>2.2219605711099269E-4</v>
      </c>
      <c r="AM420" s="5">
        <f t="shared" si="644"/>
        <v>5.2222473054753804E-3</v>
      </c>
      <c r="AN420" s="5">
        <f t="shared" si="645"/>
        <v>7.2355153034564055E-3</v>
      </c>
      <c r="AO420" s="5">
        <f t="shared" si="646"/>
        <v>5.0124667259305701E-3</v>
      </c>
      <c r="AP420" s="5">
        <f t="shared" si="647"/>
        <v>2.3149535427982584E-3</v>
      </c>
      <c r="AQ420" s="5">
        <f t="shared" si="648"/>
        <v>8.0185219149549061E-4</v>
      </c>
      <c r="AR420" s="5">
        <f t="shared" si="649"/>
        <v>1.9797704356833575E-3</v>
      </c>
      <c r="AS420" s="5">
        <f t="shared" si="650"/>
        <v>3.330238877295528E-3</v>
      </c>
      <c r="AT420" s="5">
        <f t="shared" si="651"/>
        <v>2.8009537823061987E-3</v>
      </c>
      <c r="AU420" s="5">
        <f t="shared" si="652"/>
        <v>1.5705263955892894E-3</v>
      </c>
      <c r="AV420" s="5">
        <f t="shared" si="653"/>
        <v>6.6045890550498962E-4</v>
      </c>
      <c r="AW420" s="5">
        <f t="shared" si="654"/>
        <v>1.4384886221613994E-5</v>
      </c>
      <c r="AX420" s="5">
        <f t="shared" si="655"/>
        <v>1.4640864996335579E-3</v>
      </c>
      <c r="AY420" s="5">
        <f t="shared" si="656"/>
        <v>2.0285175431227899E-3</v>
      </c>
      <c r="AZ420" s="5">
        <f t="shared" si="657"/>
        <v>1.405273330430553E-3</v>
      </c>
      <c r="BA420" s="5">
        <f t="shared" si="658"/>
        <v>6.4901028829795712E-4</v>
      </c>
      <c r="BB420" s="5">
        <f t="shared" si="659"/>
        <v>2.2480378649231031E-4</v>
      </c>
      <c r="BC420" s="5">
        <f t="shared" si="660"/>
        <v>6.2293918395424984E-5</v>
      </c>
      <c r="BD420" s="5">
        <f t="shared" si="661"/>
        <v>4.5716778131445668E-4</v>
      </c>
      <c r="BE420" s="5">
        <f t="shared" si="662"/>
        <v>7.6901740289642725E-4</v>
      </c>
      <c r="BF420" s="5">
        <f t="shared" si="663"/>
        <v>6.4679510469569583E-4</v>
      </c>
      <c r="BG420" s="5">
        <f t="shared" si="664"/>
        <v>3.6266531453658978E-4</v>
      </c>
      <c r="BH420" s="5">
        <f t="shared" si="665"/>
        <v>1.5251290100959088E-4</v>
      </c>
      <c r="BI420" s="5">
        <f t="shared" si="666"/>
        <v>5.1309422858004322E-5</v>
      </c>
      <c r="BJ420" s="8">
        <f t="shared" si="667"/>
        <v>0.44402386201858474</v>
      </c>
      <c r="BK420" s="8">
        <f t="shared" si="668"/>
        <v>0.23915779272418169</v>
      </c>
      <c r="BL420" s="8">
        <f t="shared" si="669"/>
        <v>0.29585328912073333</v>
      </c>
      <c r="BM420" s="8">
        <f t="shared" si="670"/>
        <v>0.58944163098050439</v>
      </c>
      <c r="BN420" s="8">
        <f t="shared" si="671"/>
        <v>0.40820545345345005</v>
      </c>
    </row>
    <row r="421" spans="1:66" x14ac:dyDescent="0.25">
      <c r="A421" t="s">
        <v>122</v>
      </c>
      <c r="B421" t="s">
        <v>112</v>
      </c>
      <c r="C421" t="s">
        <v>118</v>
      </c>
      <c r="D421" s="16"/>
      <c r="E421">
        <f>VLOOKUP(A421,home!$A$2:$E$405,3,FALSE)</f>
        <v>1.2608999999999999</v>
      </c>
      <c r="F421">
        <f>VLOOKUP(B421,home!$B$2:$E$405,3,FALSE)</f>
        <v>0.6452</v>
      </c>
      <c r="G421">
        <f>VLOOKUP(C421,away!$B$2:$E$405,4,FALSE)</f>
        <v>1.1613</v>
      </c>
      <c r="H421">
        <f>VLOOKUP(A421,away!$A$2:$E$405,3,FALSE)</f>
        <v>1.0995999999999999</v>
      </c>
      <c r="I421">
        <f>VLOOKUP(C421,away!$B$2:$E$405,3,FALSE)</f>
        <v>1.1607000000000001</v>
      </c>
      <c r="J421">
        <f>VLOOKUP(B421,home!$B$2:$E$405,4,FALSE)</f>
        <v>0.88759999999999994</v>
      </c>
      <c r="K421" s="3">
        <f t="shared" si="616"/>
        <v>0.94475550128399988</v>
      </c>
      <c r="L421" s="3">
        <f t="shared" si="617"/>
        <v>1.1328489570719997</v>
      </c>
      <c r="M421" s="5">
        <f t="shared" si="618"/>
        <v>0.12522984647440019</v>
      </c>
      <c r="N421" s="5">
        <f t="shared" si="619"/>
        <v>0.11831158638164029</v>
      </c>
      <c r="O421" s="5">
        <f t="shared" si="620"/>
        <v>0.14186650097281089</v>
      </c>
      <c r="P421" s="5">
        <f t="shared" si="621"/>
        <v>0.13402915724197501</v>
      </c>
      <c r="Q421" s="5">
        <f t="shared" si="622"/>
        <v>5.5887761049845906E-2</v>
      </c>
      <c r="R421" s="5">
        <f t="shared" si="623"/>
        <v>8.0356658835251352E-2</v>
      </c>
      <c r="S421" s="5">
        <f t="shared" si="624"/>
        <v>3.5861688520608136E-2</v>
      </c>
      <c r="T421" s="5">
        <f t="shared" si="625"/>
        <v>6.331239181840706E-2</v>
      </c>
      <c r="U421" s="5">
        <f t="shared" si="626"/>
        <v>7.5917395499405238E-2</v>
      </c>
      <c r="V421" s="5">
        <f t="shared" si="627"/>
        <v>4.2646133622909295E-3</v>
      </c>
      <c r="W421" s="5">
        <f t="shared" si="628"/>
        <v>1.7600089902095859E-2</v>
      </c>
      <c r="X421" s="5">
        <f t="shared" si="629"/>
        <v>1.9938243489962728E-2</v>
      </c>
      <c r="Y421" s="5">
        <f t="shared" si="630"/>
        <v>1.1293509171725936E-2</v>
      </c>
      <c r="Z421" s="5">
        <f t="shared" si="631"/>
        <v>3.0343985718434989E-2</v>
      </c>
      <c r="AA421" s="5">
        <f t="shared" si="632"/>
        <v>2.8667647438374577E-2</v>
      </c>
      <c r="AB421" s="5">
        <f t="shared" si="633"/>
        <v>1.3541958813137273E-2</v>
      </c>
      <c r="AC421" s="5">
        <f t="shared" si="634"/>
        <v>2.8526672704356224E-4</v>
      </c>
      <c r="AD421" s="5">
        <f t="shared" si="635"/>
        <v>4.1569454395245084E-3</v>
      </c>
      <c r="AE421" s="5">
        <f t="shared" si="636"/>
        <v>4.7091913057705449E-3</v>
      </c>
      <c r="AF421" s="5">
        <f t="shared" si="637"/>
        <v>2.667401229697346E-3</v>
      </c>
      <c r="AG421" s="5">
        <f t="shared" si="638"/>
        <v>1.0072542337184024E-3</v>
      </c>
      <c r="AH421" s="5">
        <f t="shared" si="639"/>
        <v>8.5937881436341859E-3</v>
      </c>
      <c r="AI421" s="5">
        <f t="shared" si="640"/>
        <v>8.1190286255676102E-3</v>
      </c>
      <c r="AJ421" s="5">
        <f t="shared" si="641"/>
        <v>3.8352484795436356E-3</v>
      </c>
      <c r="AK421" s="5">
        <f t="shared" si="642"/>
        <v>1.2077906999466489E-3</v>
      </c>
      <c r="AL421" s="5">
        <f t="shared" si="643"/>
        <v>1.2212442989025332E-5</v>
      </c>
      <c r="AM421" s="5">
        <f t="shared" si="644"/>
        <v>7.8545941450564331E-4</v>
      </c>
      <c r="AN421" s="5">
        <f t="shared" si="645"/>
        <v>8.8980687854510162E-4</v>
      </c>
      <c r="AO421" s="5">
        <f t="shared" si="646"/>
        <v>5.0400839717765504E-4</v>
      </c>
      <c r="AP421" s="5">
        <f t="shared" si="647"/>
        <v>1.9032179569941223E-4</v>
      </c>
      <c r="AQ421" s="5">
        <f t="shared" si="648"/>
        <v>5.3901461941537361E-5</v>
      </c>
      <c r="AR421" s="5">
        <f t="shared" si="649"/>
        <v>1.9470927871627405E-3</v>
      </c>
      <c r="AS421" s="5">
        <f t="shared" si="650"/>
        <v>1.8395266221823952E-3</v>
      </c>
      <c r="AT421" s="5">
        <f t="shared" si="651"/>
        <v>8.689514480325958E-4</v>
      </c>
      <c r="AU421" s="5">
        <f t="shared" si="652"/>
        <v>2.7364888695916424E-4</v>
      </c>
      <c r="AV421" s="5">
        <f t="shared" si="653"/>
        <v>6.4632822843728444E-5</v>
      </c>
      <c r="AW421" s="5">
        <f t="shared" si="654"/>
        <v>3.6307093799616177E-7</v>
      </c>
      <c r="AX421" s="5">
        <f t="shared" si="655"/>
        <v>1.2367785048158594E-4</v>
      </c>
      <c r="AY421" s="5">
        <f t="shared" si="656"/>
        <v>1.4010832393097136E-4</v>
      </c>
      <c r="AZ421" s="5">
        <f t="shared" si="657"/>
        <v>7.9360784321153433E-5</v>
      </c>
      <c r="BA421" s="5">
        <f t="shared" si="658"/>
        <v>2.9967927250211515E-5</v>
      </c>
      <c r="BB421" s="5">
        <f t="shared" si="659"/>
        <v>8.4872837827529224E-6</v>
      </c>
      <c r="BC421" s="5">
        <f t="shared" si="660"/>
        <v>1.9229621163331485E-6</v>
      </c>
      <c r="BD421" s="5">
        <f t="shared" si="661"/>
        <v>3.6762700554328689E-4</v>
      </c>
      <c r="BE421" s="5">
        <f t="shared" si="662"/>
        <v>3.4731763590758379E-4</v>
      </c>
      <c r="BF421" s="5">
        <f t="shared" si="663"/>
        <v>1.6406512360832152E-4</v>
      </c>
      <c r="BG421" s="5">
        <f t="shared" si="664"/>
        <v>5.1667142699267074E-5</v>
      </c>
      <c r="BH421" s="5">
        <f t="shared" si="665"/>
        <v>1.2203204325189502E-5</v>
      </c>
      <c r="BI421" s="5">
        <f t="shared" si="666"/>
        <v>2.3058088839030982E-6</v>
      </c>
      <c r="BJ421" s="8">
        <f t="shared" si="667"/>
        <v>0.30169139710214082</v>
      </c>
      <c r="BK421" s="8">
        <f t="shared" si="668"/>
        <v>0.29982289309323784</v>
      </c>
      <c r="BL421" s="8">
        <f t="shared" si="669"/>
        <v>0.36804505599581971</v>
      </c>
      <c r="BM421" s="8">
        <f t="shared" si="670"/>
        <v>0.34408207570071675</v>
      </c>
      <c r="BN421" s="8">
        <f t="shared" si="671"/>
        <v>0.65568151095592364</v>
      </c>
    </row>
    <row r="422" spans="1:66" x14ac:dyDescent="0.25">
      <c r="A422" t="s">
        <v>122</v>
      </c>
      <c r="B422" t="s">
        <v>144</v>
      </c>
      <c r="C422" t="s">
        <v>129</v>
      </c>
      <c r="D422" s="16"/>
      <c r="E422">
        <f>VLOOKUP(A422,home!$A$2:$E$405,3,FALSE)</f>
        <v>1.2608999999999999</v>
      </c>
      <c r="F422">
        <f>VLOOKUP(B422,home!$B$2:$E$405,3,FALSE)</f>
        <v>1.0689</v>
      </c>
      <c r="G422">
        <f>VLOOKUP(C422,away!$B$2:$E$405,4,FALSE)</f>
        <v>1.2069000000000001</v>
      </c>
      <c r="H422">
        <f>VLOOKUP(A422,away!$A$2:$E$405,3,FALSE)</f>
        <v>1.0995999999999999</v>
      </c>
      <c r="I422">
        <f>VLOOKUP(C422,away!$B$2:$E$405,3,FALSE)</f>
        <v>0.47449999999999998</v>
      </c>
      <c r="J422">
        <f>VLOOKUP(B422,home!$B$2:$E$405,4,FALSE)</f>
        <v>1.6607000000000001</v>
      </c>
      <c r="K422" s="3">
        <f t="shared" ref="K422:K485" si="672">E422*F422*G422</f>
        <v>1.6266308664689999</v>
      </c>
      <c r="L422" s="3">
        <f t="shared" ref="L422:L485" si="673">H422*I422*J422</f>
        <v>0.86648716413999982</v>
      </c>
      <c r="M422" s="5">
        <f t="shared" ref="M422:M485" si="674">_xlfn.POISSON.DIST(0,K422,FALSE) * _xlfn.POISSON.DIST(0,L422,FALSE)</f>
        <v>8.265185337314955E-2</v>
      </c>
      <c r="N422" s="5">
        <f t="shared" ref="N422:N485" si="675">_xlfn.POISSON.DIST(1,K422,FALSE) * _xlfn.POISSON.DIST(0,L422,FALSE)</f>
        <v>0.13444405586763494</v>
      </c>
      <c r="O422" s="5">
        <f t="shared" ref="O422:O485" si="676">_xlfn.POISSON.DIST(0,K422,FALSE) * _xlfn.POISSON.DIST(1,L422,FALSE)</f>
        <v>7.1616770040215424E-2</v>
      </c>
      <c r="P422" s="5">
        <f t="shared" ref="P422:P485" si="677">_xlfn.POISSON.DIST(1,K422,FALSE) * _xlfn.POISSON.DIST(1,L422,FALSE)</f>
        <v>0.11649404870422671</v>
      </c>
      <c r="Q422" s="5">
        <f t="shared" ref="Q422:Q485" si="678">_xlfn.POISSON.DIST(2,K422,FALSE) * _xlfn.POISSON.DIST(0,L422,FALSE)</f>
        <v>0.10934542554378889</v>
      </c>
      <c r="R422" s="5">
        <f t="shared" ref="R422:R485" si="679">_xlfn.POISSON.DIST(0,K422,FALSE) * _xlfn.POISSON.DIST(2,L422,FALSE)</f>
        <v>3.1027505988506381E-2</v>
      </c>
      <c r="S422" s="5">
        <f t="shared" ref="S422:S485" si="680">_xlfn.POISSON.DIST(2,K422,FALSE) * _xlfn.POISSON.DIST(2,L422,FALSE)</f>
        <v>4.1048273056365041E-2</v>
      </c>
      <c r="T422" s="5">
        <f t="shared" ref="T422:T485" si="681">_xlfn.POISSON.DIST(2,K422,FALSE) * _xlfn.POISSON.DIST(1,L422,FALSE)</f>
        <v>9.4746407691119125E-2</v>
      </c>
      <c r="U422" s="5">
        <f t="shared" ref="U422:U485" si="682">_xlfn.POISSON.DIST(1,K422,FALSE) * _xlfn.POISSON.DIST(2,L422,FALSE)</f>
        <v>5.0470298950456211E-2</v>
      </c>
      <c r="V422" s="5">
        <f t="shared" ref="V422:V485" si="683">_xlfn.POISSON.DIST(3,K422,FALSE) * _xlfn.POISSON.DIST(3,L422,FALSE)</f>
        <v>6.4284093466170488E-3</v>
      </c>
      <c r="W422" s="5">
        <f t="shared" ref="W422:W485" si="684">_xlfn.POISSON.DIST(3,K422,FALSE) * _xlfn.POISSON.DIST(0,L422,FALSE)</f>
        <v>5.9288214765571605E-2</v>
      </c>
      <c r="X422" s="5">
        <f t="shared" ref="X422:X485" si="685">_xlfn.POISSON.DIST(3,K422,FALSE) * _xlfn.POISSON.DIST(1,L422,FALSE)</f>
        <v>5.13724770791434E-2</v>
      </c>
      <c r="Y422" s="5">
        <f t="shared" ref="Y422:Y485" si="686">_xlfn.POISSON.DIST(3,K422,FALSE) * _xlfn.POISSON.DIST(2,L422,FALSE)</f>
        <v>2.2256795989577055E-2</v>
      </c>
      <c r="Z422" s="5">
        <f t="shared" ref="Z422:Z485" si="687">_xlfn.POISSON.DIST(0,K422,FALSE) * _xlfn.POISSON.DIST(3,L422,FALSE)</f>
        <v>8.9616452247725867E-3</v>
      </c>
      <c r="AA422" s="5">
        <f t="shared" ref="AA422:AA485" si="688">_xlfn.POISSON.DIST(1,K422,FALSE) * _xlfn.POISSON.DIST(3,L422,FALSE)</f>
        <v>1.4577288736959607E-2</v>
      </c>
      <c r="AB422" s="5">
        <f t="shared" ref="AB422:AB485" si="689">_xlfn.POISSON.DIST(2,K422,FALSE) * _xlfn.POISSON.DIST(3,L422,FALSE)</f>
        <v>1.1855933904484703E-2</v>
      </c>
      <c r="AC422" s="5">
        <f t="shared" ref="AC422:AC485" si="690">_xlfn.POISSON.DIST(4,K422,FALSE) * _xlfn.POISSON.DIST(4,L422,FALSE)</f>
        <v>5.6628451219854336E-4</v>
      </c>
      <c r="AD422" s="5">
        <f t="shared" ref="AD422:AD485" si="691">_xlfn.POISSON.DIST(4,K422,FALSE) * _xlfn.POISSON.DIST(0,L422,FALSE)</f>
        <v>2.4110010038880463E-2</v>
      </c>
      <c r="AE422" s="5">
        <f t="shared" ref="AE422:AE485" si="692">_xlfn.POISSON.DIST(4,K422,FALSE) * _xlfn.POISSON.DIST(1,L422,FALSE)</f>
        <v>2.0891014225976459E-2</v>
      </c>
      <c r="AF422" s="5">
        <f t="shared" ref="AF422:AF485" si="693">_xlfn.POISSON.DIST(4,K422,FALSE) * _xlfn.POISSON.DIST(2,L422,FALSE)</f>
        <v>9.0508978363373679E-3</v>
      </c>
      <c r="AG422" s="5">
        <f t="shared" ref="AG422:AG485" si="694">_xlfn.POISSON.DIST(4,K422,FALSE) * _xlfn.POISSON.DIST(3,L422,FALSE)</f>
        <v>2.6141622663762758E-3</v>
      </c>
      <c r="AH422" s="5">
        <f t="shared" ref="AH422:AH485" si="695">_xlfn.POISSON.DIST(0,K422,FALSE) * _xlfn.POISSON.DIST(4,L422,FALSE)</f>
        <v>1.9412876392104921E-3</v>
      </c>
      <c r="AI422" s="5">
        <f t="shared" ref="AI422:AI485" si="696">_xlfn.POISSON.DIST(1,K422,FALSE) * _xlfn.POISSON.DIST(4,L422,FALSE)</f>
        <v>3.1577583946345218E-3</v>
      </c>
      <c r="AJ422" s="5">
        <f t="shared" ref="AJ422:AJ485" si="697">_xlfn.POISSON.DIST(2,K422,FALSE) * _xlfn.POISSON.DIST(4,L422,FALSE)</f>
        <v>2.5682536367820563E-3</v>
      </c>
      <c r="AK422" s="5">
        <f t="shared" ref="AK422:AK485" si="698">_xlfn.POISSON.DIST(3,K422,FALSE) * _xlfn.POISSON.DIST(4,L422,FALSE)</f>
        <v>1.3925335461703187E-3</v>
      </c>
      <c r="AL422" s="5">
        <f t="shared" ref="AL422:AL485" si="699">_xlfn.POISSON.DIST(5,K422,FALSE) * _xlfn.POISSON.DIST(5,L422,FALSE)</f>
        <v>3.192609619855767E-5</v>
      </c>
      <c r="AM422" s="5">
        <f t="shared" ref="AM422:AM485" si="700">_xlfn.POISSON.DIST(5,K422,FALSE) * _xlfn.POISSON.DIST(0,L422,FALSE)</f>
        <v>7.8436173040240809E-3</v>
      </c>
      <c r="AN422" s="5">
        <f t="shared" ref="AN422:AN485" si="701">_xlfn.POISSON.DIST(5,K422,FALSE) * _xlfn.POISSON.DIST(1,L422,FALSE)</f>
        <v>6.7963937143632556E-3</v>
      </c>
      <c r="AO422" s="5">
        <f t="shared" ref="AO422:AO485" si="702">_xlfn.POISSON.DIST(5,K422,FALSE) * _xlfn.POISSON.DIST(2,L422,FALSE)</f>
        <v>2.9444939579687688E-3</v>
      </c>
      <c r="AP422" s="5">
        <f t="shared" ref="AP422:AP485" si="703">_xlfn.POISSON.DIST(5,K422,FALSE) * _xlfn.POISSON.DIST(3,L422,FALSE)</f>
        <v>8.5045540648924099E-4</v>
      </c>
      <c r="AQ422" s="5">
        <f t="shared" ref="AQ422:AQ485" si="704">_xlfn.POISSON.DIST(5,K422,FALSE) * _xlfn.POISSON.DIST(4,L422,FALSE)</f>
        <v>1.8422717334909826E-4</v>
      </c>
      <c r="AR422" s="5">
        <f t="shared" ref="AR422:AR485" si="705">_xlfn.POISSON.DIST(0,K422,FALSE) * _xlfn.POISSON.DIST(5,L422,FALSE)</f>
        <v>3.3642016425590698E-4</v>
      </c>
      <c r="AS422" s="5">
        <f t="shared" ref="AS422:AS485" si="706">_xlfn.POISSON.DIST(1,K422,FALSE) * _xlfn.POISSON.DIST(5,L422,FALSE)</f>
        <v>5.472314232812291E-4</v>
      </c>
      <c r="AT422" s="5">
        <f t="shared" ref="AT422:AT485" si="707">_xlfn.POISSON.DIST(2,K422,FALSE) * _xlfn.POISSON.DIST(5,L422,FALSE)</f>
        <v>4.4507176210550507E-4</v>
      </c>
      <c r="AU422" s="5">
        <f t="shared" ref="AU422:AU485" si="708">_xlfn.POISSON.DIST(3,K422,FALSE) * _xlfn.POISSON.DIST(5,L422,FALSE)</f>
        <v>2.4132248867818744E-4</v>
      </c>
      <c r="AV422" s="5">
        <f t="shared" ref="AV422:AV485" si="709">_xlfn.POISSON.DIST(4,K422,FALSE) * _xlfn.POISSON.DIST(5,L422,FALSE)</f>
        <v>9.813565221426382E-5</v>
      </c>
      <c r="AW422" s="5">
        <f t="shared" ref="AW422:AW485" si="710">_xlfn.POISSON.DIST(6,K422,FALSE) * _xlfn.POISSON.DIST(6,L422,FALSE)</f>
        <v>1.2499552351568358E-6</v>
      </c>
      <c r="AX422" s="5">
        <f t="shared" ref="AX422:AX485" si="711">_xlfn.POISSON.DIST(6,K422,FALSE) * _xlfn.POISSON.DIST(0,L422,FALSE)</f>
        <v>2.1264450019159889E-3</v>
      </c>
      <c r="AY422" s="5">
        <f t="shared" ref="AY422:AY485" si="712">_xlfn.POISSON.DIST(6,K422,FALSE) * _xlfn.POISSON.DIST(1,L422,FALSE)</f>
        <v>1.8425372994098617E-3</v>
      </c>
      <c r="AZ422" s="5">
        <f t="shared" ref="AZ422:AZ485" si="713">_xlfn.POISSON.DIST(6,K422,FALSE) * _xlfn.POISSON.DIST(2,L422,FALSE)</f>
        <v>7.9826745969391246E-4</v>
      </c>
      <c r="BA422" s="5">
        <f t="shared" ref="BA422:BA485" si="714">_xlfn.POISSON.DIST(6,K422,FALSE) * _xlfn.POISSON.DIST(3,L422,FALSE)</f>
        <v>2.3056283579180663E-4</v>
      </c>
      <c r="BB422" s="5">
        <f t="shared" ref="BB422:BB485" si="715">_xlfn.POISSON.DIST(6,K422,FALSE) * _xlfn.POISSON.DIST(4,L422,FALSE)</f>
        <v>4.994493443532974E-5</v>
      </c>
      <c r="BC422" s="5">
        <f t="shared" ref="BC422:BC485" si="716">_xlfn.POISSON.DIST(6,K422,FALSE) * _xlfn.POISSON.DIST(5,L422,FALSE)</f>
        <v>8.6553289204054194E-6</v>
      </c>
      <c r="BD422" s="5">
        <f t="shared" ref="BD422:BD485" si="717">_xlfn.POISSON.DIST(0,K422,FALSE) * _xlfn.POISSON.DIST(6,L422,FALSE)</f>
        <v>4.8583959014268943E-5</v>
      </c>
      <c r="BE422" s="5">
        <f t="shared" ref="BE422:BE485" si="718">_xlfn.POISSON.DIST(1,K422,FALSE) * _xlfn.POISSON.DIST(6,L422,FALSE)</f>
        <v>7.9028167347874656E-5</v>
      </c>
      <c r="BF422" s="5">
        <f t="shared" ref="BF422:BF485" si="719">_xlfn.POISSON.DIST(2,K422,FALSE) * _xlfn.POISSON.DIST(6,L422,FALSE)</f>
        <v>6.4274828164265262E-5</v>
      </c>
      <c r="BG422" s="5">
        <f t="shared" ref="BG422:BG485" si="720">_xlfn.POISSON.DIST(3,K422,FALSE) * _xlfn.POISSON.DIST(6,L422,FALSE)</f>
        <v>3.4850473142994958E-5</v>
      </c>
      <c r="BH422" s="5">
        <f t="shared" ref="BH422:BH485" si="721">_xlfn.POISSON.DIST(4,K422,FALSE) * _xlfn.POISSON.DIST(6,L422,FALSE)</f>
        <v>1.4172213831361118E-5</v>
      </c>
      <c r="BI422" s="5">
        <f t="shared" ref="BI422:BI485" si="722">_xlfn.POISSON.DIST(5,K422,FALSE) * _xlfn.POISSON.DIST(6,L422,FALSE)</f>
        <v>4.6105920928581749E-6</v>
      </c>
      <c r="BJ422" s="8">
        <f t="shared" ref="BJ422:BJ485" si="723">SUM(N422,Q422,T422,W422,X422,Y422,AD422,AE422,AF422,AG422,AM422,AN422,AO422,AP422,AQ422,AX422,AY422,AZ422,BA422,BB422,BC422)</f>
        <v>0.5517950617207672</v>
      </c>
      <c r="BK422" s="8">
        <f t="shared" ref="BK422:BK485" si="724">SUM(M422,P422,S422,V422,AC422,AL422,AY422)</f>
        <v>0.2490633323881653</v>
      </c>
      <c r="BL422" s="8">
        <f t="shared" ref="BL422:BL485" si="725">SUM(O422,R422,U422,AA422,AB422,AH422,AI422,AJ422,AK422,AR422,AS422,AT422,AU422,AV422,BD422,BE422,BF422,BG422,BH422,BI422)</f>
        <v>0.19052133256154843</v>
      </c>
      <c r="BM422" s="8">
        <f t="shared" ref="BM422:BM485" si="726">SUM(S422:BI422)</f>
        <v>0.45292042503355706</v>
      </c>
      <c r="BN422" s="8">
        <f t="shared" ref="BN422:BN485" si="727">SUM(M422:R422)</f>
        <v>0.54557965951752185</v>
      </c>
    </row>
    <row r="423" spans="1:66" x14ac:dyDescent="0.25">
      <c r="A423" t="s">
        <v>122</v>
      </c>
      <c r="B423" t="s">
        <v>140</v>
      </c>
      <c r="C423" t="s">
        <v>120</v>
      </c>
      <c r="D423" s="16"/>
      <c r="E423">
        <f>VLOOKUP(A423,home!$A$2:$E$405,3,FALSE)</f>
        <v>1.2608999999999999</v>
      </c>
      <c r="F423">
        <f>VLOOKUP(B423,home!$B$2:$E$405,3,FALSE)</f>
        <v>1.2413000000000001</v>
      </c>
      <c r="G423">
        <f>VLOOKUP(C423,away!$B$2:$E$405,4,FALSE)</f>
        <v>1.6452</v>
      </c>
      <c r="H423">
        <f>VLOOKUP(A423,away!$A$2:$E$405,3,FALSE)</f>
        <v>1.0995999999999999</v>
      </c>
      <c r="I423">
        <f>VLOOKUP(C423,away!$B$2:$E$405,3,FALSE)</f>
        <v>1.0241</v>
      </c>
      <c r="J423">
        <f>VLOOKUP(B423,home!$B$2:$E$405,4,FALSE)</f>
        <v>0.59309999999999996</v>
      </c>
      <c r="K423" s="3">
        <f t="shared" si="672"/>
        <v>2.5749932856839997</v>
      </c>
      <c r="L423" s="3">
        <f t="shared" si="673"/>
        <v>0.66789012351599986</v>
      </c>
      <c r="M423" s="5">
        <f t="shared" si="674"/>
        <v>3.9051132212449401E-2</v>
      </c>
      <c r="N423" s="5">
        <f t="shared" si="675"/>
        <v>0.10055640324541537</v>
      </c>
      <c r="O423" s="5">
        <f t="shared" si="676"/>
        <v>2.6081865516812471E-2</v>
      </c>
      <c r="P423" s="5">
        <f t="shared" si="677"/>
        <v>6.716062858390516E-2</v>
      </c>
      <c r="Q423" s="5">
        <f t="shared" si="678"/>
        <v>0.12946603159473868</v>
      </c>
      <c r="R423" s="5">
        <f t="shared" si="679"/>
        <v>8.7099101907757871E-3</v>
      </c>
      <c r="S423" s="5">
        <f t="shared" si="680"/>
        <v>2.8875923540747597E-2</v>
      </c>
      <c r="T423" s="5">
        <f t="shared" si="681"/>
        <v>8.6469083832936347E-2</v>
      </c>
      <c r="U423" s="5">
        <f t="shared" si="682"/>
        <v>2.2427960260158298E-2</v>
      </c>
      <c r="V423" s="5">
        <f t="shared" si="683"/>
        <v>5.5179085188075587E-3</v>
      </c>
      <c r="W423" s="5">
        <f t="shared" si="684"/>
        <v>0.11112472069353489</v>
      </c>
      <c r="X423" s="5">
        <f t="shared" si="685"/>
        <v>7.4219103429686004E-2</v>
      </c>
      <c r="Y423" s="5">
        <f t="shared" si="686"/>
        <v>2.4785103078449871E-2</v>
      </c>
      <c r="Z423" s="5">
        <f t="shared" si="687"/>
        <v>1.9390876643768358E-3</v>
      </c>
      <c r="AA423" s="5">
        <f t="shared" si="688"/>
        <v>4.9931377161230219E-3</v>
      </c>
      <c r="AB423" s="5">
        <f t="shared" si="689"/>
        <v>6.4286480467561618E-3</v>
      </c>
      <c r="AC423" s="5">
        <f t="shared" si="690"/>
        <v>5.9311053162220903E-4</v>
      </c>
      <c r="AD423" s="5">
        <f t="shared" si="691"/>
        <v>7.1536352414840534E-2</v>
      </c>
      <c r="AE423" s="5">
        <f t="shared" si="692"/>
        <v>4.7778423250231933E-2</v>
      </c>
      <c r="AF423" s="5">
        <f t="shared" si="693"/>
        <v>1.595536850299856E-2</v>
      </c>
      <c r="AG423" s="5">
        <f t="shared" si="694"/>
        <v>3.5521443467370012E-3</v>
      </c>
      <c r="AH423" s="5">
        <f t="shared" si="695"/>
        <v>3.2377437491724908E-4</v>
      </c>
      <c r="AI423" s="5">
        <f t="shared" si="696"/>
        <v>8.337168414884504E-4</v>
      </c>
      <c r="AJ423" s="5">
        <f t="shared" si="697"/>
        <v>1.0734076344972158E-3</v>
      </c>
      <c r="AK423" s="5">
        <f t="shared" si="698"/>
        <v>9.2133915054409181E-4</v>
      </c>
      <c r="AL423" s="5">
        <f t="shared" si="699"/>
        <v>4.0801558230655167E-5</v>
      </c>
      <c r="AM423" s="5">
        <f t="shared" si="700"/>
        <v>3.6841125430107723E-2</v>
      </c>
      <c r="AN423" s="5">
        <f t="shared" si="701"/>
        <v>2.4605823813983088E-2</v>
      </c>
      <c r="AO423" s="5">
        <f t="shared" si="702"/>
        <v>8.2169933531670465E-3</v>
      </c>
      <c r="AP423" s="5">
        <f t="shared" si="703"/>
        <v>1.8293495685256296E-3</v>
      </c>
      <c r="AQ423" s="5">
        <f t="shared" si="704"/>
        <v>3.0545112731913092E-4</v>
      </c>
      <c r="AR423" s="5">
        <f t="shared" si="705"/>
        <v>4.3249141450959444E-5</v>
      </c>
      <c r="AS423" s="5">
        <f t="shared" si="706"/>
        <v>1.1136624884781813E-4</v>
      </c>
      <c r="AT423" s="5">
        <f t="shared" si="707"/>
        <v>1.4338367151747259E-4</v>
      </c>
      <c r="AU423" s="5">
        <f t="shared" si="708"/>
        <v>1.2307066381140404E-4</v>
      </c>
      <c r="AV423" s="5">
        <f t="shared" si="709"/>
        <v>7.9226533244759536E-5</v>
      </c>
      <c r="AW423" s="5">
        <f t="shared" si="710"/>
        <v>1.9491953687979428E-6</v>
      </c>
      <c r="AX423" s="5">
        <f t="shared" si="711"/>
        <v>1.5810941769928252E-2</v>
      </c>
      <c r="AY423" s="5">
        <f t="shared" si="712"/>
        <v>1.0559971851621662E-2</v>
      </c>
      <c r="AZ423" s="5">
        <f t="shared" si="713"/>
        <v>3.5264504521525359E-3</v>
      </c>
      <c r="BA423" s="5">
        <f t="shared" si="714"/>
        <v>7.8509380935373708E-4</v>
      </c>
      <c r="BB423" s="5">
        <f t="shared" si="715"/>
        <v>1.3108910032522854E-4</v>
      </c>
      <c r="BC423" s="5">
        <f t="shared" si="716"/>
        <v>1.7510623081563646E-5</v>
      </c>
      <c r="BD423" s="5">
        <f t="shared" si="717"/>
        <v>4.8142790709403738E-6</v>
      </c>
      <c r="BE423" s="5">
        <f t="shared" si="718"/>
        <v>1.2396736283080467E-5</v>
      </c>
      <c r="BF423" s="5">
        <f t="shared" si="719"/>
        <v>1.5960756346663715E-5</v>
      </c>
      <c r="BG423" s="5">
        <f t="shared" si="720"/>
        <v>1.3699613475699118E-5</v>
      </c>
      <c r="BH423" s="5">
        <f t="shared" si="721"/>
        <v>8.8191031790978168E-6</v>
      </c>
      <c r="BI423" s="5">
        <f t="shared" si="722"/>
        <v>4.5418262943862548E-6</v>
      </c>
      <c r="BJ423" s="8">
        <f t="shared" si="723"/>
        <v>0.76807253528913488</v>
      </c>
      <c r="BK423" s="8">
        <f t="shared" si="724"/>
        <v>0.15179947679738426</v>
      </c>
      <c r="BL423" s="8">
        <f t="shared" si="725"/>
        <v>7.235428830559501E-2</v>
      </c>
      <c r="BM423" s="8">
        <f t="shared" si="726"/>
        <v>0.6125813940561412</v>
      </c>
      <c r="BN423" s="8">
        <f t="shared" si="727"/>
        <v>0.37102597134409687</v>
      </c>
    </row>
    <row r="424" spans="1:66" x14ac:dyDescent="0.25">
      <c r="A424" t="s">
        <v>122</v>
      </c>
      <c r="B424" t="s">
        <v>124</v>
      </c>
      <c r="C424" t="s">
        <v>425</v>
      </c>
      <c r="D424" s="16"/>
      <c r="E424">
        <f>VLOOKUP(A424,home!$A$2:$E$405,3,FALSE)</f>
        <v>1.2608999999999999</v>
      </c>
      <c r="F424">
        <f>VLOOKUP(B424,home!$B$2:$E$405,3,FALSE)</f>
        <v>0.75860000000000005</v>
      </c>
      <c r="G424">
        <f>VLOOKUP(C424,away!$B$2:$E$405,4,FALSE)</f>
        <v>0.62470000000000003</v>
      </c>
      <c r="H424">
        <f>VLOOKUP(A424,away!$A$2:$E$405,3,FALSE)</f>
        <v>1.0995999999999999</v>
      </c>
      <c r="I424">
        <f>VLOOKUP(C424,away!$B$2:$E$405,3,FALSE)</f>
        <v>1.1436999999999999</v>
      </c>
      <c r="J424">
        <f>VLOOKUP(B424,home!$B$2:$E$405,4,FALSE)</f>
        <v>1.1071</v>
      </c>
      <c r="K424" s="3">
        <f t="shared" si="672"/>
        <v>0.59753725687800008</v>
      </c>
      <c r="L424" s="3">
        <f t="shared" si="673"/>
        <v>1.3923028208919999</v>
      </c>
      <c r="M424" s="5">
        <f t="shared" si="674"/>
        <v>0.13671728783088605</v>
      </c>
      <c r="N424" s="5">
        <f t="shared" si="675"/>
        <v>8.1693673138267614E-2</v>
      </c>
      <c r="O424" s="5">
        <f t="shared" si="676"/>
        <v>0.19035186551164607</v>
      </c>
      <c r="P424" s="5">
        <f t="shared" si="677"/>
        <v>0.11374233155943897</v>
      </c>
      <c r="Q424" s="5">
        <f t="shared" si="678"/>
        <v>2.4407506675664194E-2</v>
      </c>
      <c r="R424" s="5">
        <f t="shared" si="679"/>
        <v>0.13251371965695974</v>
      </c>
      <c r="S424" s="5">
        <f t="shared" si="680"/>
        <v>2.3657063041983967E-2</v>
      </c>
      <c r="T424" s="5">
        <f t="shared" si="681"/>
        <v>3.398264039546757E-2</v>
      </c>
      <c r="U424" s="5">
        <f t="shared" si="682"/>
        <v>7.9181884542520037E-2</v>
      </c>
      <c r="V424" s="5">
        <f t="shared" si="683"/>
        <v>2.1868400038709546E-3</v>
      </c>
      <c r="W424" s="5">
        <f t="shared" si="684"/>
        <v>4.8614648620692869E-3</v>
      </c>
      <c r="X424" s="5">
        <f t="shared" si="685"/>
        <v>6.7686312411264033E-3</v>
      </c>
      <c r="Y424" s="5">
        <f t="shared" si="686"/>
        <v>4.7119921852990061E-3</v>
      </c>
      <c r="Z424" s="5">
        <f t="shared" si="687"/>
        <v>6.1499741895092226E-2</v>
      </c>
      <c r="AA424" s="5">
        <f t="shared" si="688"/>
        <v>3.674838707069842E-2</v>
      </c>
      <c r="AB424" s="5">
        <f t="shared" si="689"/>
        <v>1.0979265202458049E-2</v>
      </c>
      <c r="AC424" s="5">
        <f t="shared" si="690"/>
        <v>1.1370923016307384E-4</v>
      </c>
      <c r="AD424" s="5">
        <f t="shared" si="691"/>
        <v>7.2622659452241639E-4</v>
      </c>
      <c r="AE424" s="5">
        <f t="shared" si="692"/>
        <v>1.0111273361603505E-3</v>
      </c>
      <c r="AF424" s="5">
        <f t="shared" si="693"/>
        <v>7.0389772120853504E-4</v>
      </c>
      <c r="AG424" s="5">
        <f t="shared" si="694"/>
        <v>3.2667959428603121E-4</v>
      </c>
      <c r="AH424" s="5">
        <f t="shared" si="695"/>
        <v>2.1406566031166707E-2</v>
      </c>
      <c r="AI424" s="5">
        <f t="shared" si="696"/>
        <v>1.279122074544113E-2</v>
      </c>
      <c r="AJ424" s="5">
        <f t="shared" si="697"/>
        <v>3.8216154781759298E-3</v>
      </c>
      <c r="AK424" s="5">
        <f t="shared" si="698"/>
        <v>7.6118587655725066E-4</v>
      </c>
      <c r="AL424" s="5">
        <f t="shared" si="699"/>
        <v>3.7840285347307989E-6</v>
      </c>
      <c r="AM424" s="5">
        <f t="shared" si="700"/>
        <v>8.6789489432555274E-5</v>
      </c>
      <c r="AN424" s="5">
        <f t="shared" si="701"/>
        <v>1.208372509607231E-4</v>
      </c>
      <c r="AO424" s="5">
        <f t="shared" si="702"/>
        <v>8.4121022690724669E-5</v>
      </c>
      <c r="AP424" s="5">
        <f t="shared" si="703"/>
        <v>3.9040645729538625E-5</v>
      </c>
      <c r="AQ424" s="5">
        <f t="shared" si="704"/>
        <v>1.358910029467046E-5</v>
      </c>
      <c r="AR424" s="5">
        <f t="shared" si="705"/>
        <v>5.9608844541608553E-3</v>
      </c>
      <c r="AS424" s="5">
        <f t="shared" si="706"/>
        <v>3.5618505453059919E-3</v>
      </c>
      <c r="AT424" s="5">
        <f t="shared" si="707"/>
        <v>1.0641692021257755E-3</v>
      </c>
      <c r="AU424" s="5">
        <f t="shared" si="708"/>
        <v>2.11960248630762E-4</v>
      </c>
      <c r="AV424" s="5">
        <f t="shared" si="709"/>
        <v>3.1663536383501083E-5</v>
      </c>
      <c r="AW424" s="5">
        <f t="shared" si="710"/>
        <v>8.7448143508482116E-8</v>
      </c>
      <c r="AX424" s="5">
        <f t="shared" si="711"/>
        <v>8.6433255735618762E-6</v>
      </c>
      <c r="AY424" s="5">
        <f t="shared" si="712"/>
        <v>1.2034126577958161E-5</v>
      </c>
      <c r="AZ424" s="5">
        <f t="shared" si="713"/>
        <v>8.3775741907312705E-6</v>
      </c>
      <c r="BA424" s="5">
        <f t="shared" si="714"/>
        <v>3.8880400593290533E-6</v>
      </c>
      <c r="BB424" s="5">
        <f t="shared" si="715"/>
        <v>1.353332285586235E-6</v>
      </c>
      <c r="BC424" s="5">
        <f t="shared" si="716"/>
        <v>3.768496717651866E-7</v>
      </c>
      <c r="BD424" s="5">
        <f t="shared" si="717"/>
        <v>1.3832260400899023E-3</v>
      </c>
      <c r="BE424" s="5">
        <f t="shared" si="718"/>
        <v>8.265290936375387E-4</v>
      </c>
      <c r="BF424" s="5">
        <f t="shared" si="719"/>
        <v>2.4694096367101724E-4</v>
      </c>
      <c r="BG424" s="5">
        <f t="shared" si="720"/>
        <v>4.9185475347596514E-5</v>
      </c>
      <c r="BH424" s="5">
        <f t="shared" si="721"/>
        <v>7.347538504360827E-6</v>
      </c>
      <c r="BI424" s="5">
        <f t="shared" si="722"/>
        <v>8.7808560054025061E-7</v>
      </c>
      <c r="BJ424" s="8">
        <f t="shared" si="723"/>
        <v>0.15957289050153858</v>
      </c>
      <c r="BK424" s="8">
        <f t="shared" si="724"/>
        <v>0.27643304982145572</v>
      </c>
      <c r="BL424" s="8">
        <f t="shared" si="725"/>
        <v>0.50190034529908134</v>
      </c>
      <c r="BM424" s="8">
        <f t="shared" si="726"/>
        <v>0.3199676964658707</v>
      </c>
      <c r="BN424" s="8">
        <f t="shared" si="727"/>
        <v>0.67942638437286251</v>
      </c>
    </row>
    <row r="425" spans="1:66" x14ac:dyDescent="0.25">
      <c r="A425" t="s">
        <v>122</v>
      </c>
      <c r="B425" t="s">
        <v>141</v>
      </c>
      <c r="C425" t="s">
        <v>132</v>
      </c>
      <c r="D425" s="16"/>
      <c r="E425">
        <f>VLOOKUP(A425,home!$A$2:$E$405,3,FALSE)</f>
        <v>1.2608999999999999</v>
      </c>
      <c r="F425">
        <f>VLOOKUP(B425,home!$B$2:$E$405,3,FALSE)</f>
        <v>0.89649999999999996</v>
      </c>
      <c r="G425">
        <f>VLOOKUP(C425,away!$B$2:$E$405,4,FALSE)</f>
        <v>1.1033999999999999</v>
      </c>
      <c r="H425">
        <f>VLOOKUP(A425,away!$A$2:$E$405,3,FALSE)</f>
        <v>1.0995999999999999</v>
      </c>
      <c r="I425">
        <f>VLOOKUP(C425,away!$B$2:$E$405,3,FALSE)</f>
        <v>1.1861999999999999</v>
      </c>
      <c r="J425">
        <f>VLOOKUP(B425,home!$B$2:$E$405,4,FALSE)</f>
        <v>0.79079999999999995</v>
      </c>
      <c r="K425" s="3">
        <f t="shared" si="672"/>
        <v>1.2472798842899999</v>
      </c>
      <c r="L425" s="3">
        <f t="shared" si="673"/>
        <v>1.0314764372159997</v>
      </c>
      <c r="M425" s="5">
        <f t="shared" si="674"/>
        <v>0.10241149451985114</v>
      </c>
      <c r="N425" s="5">
        <f t="shared" si="675"/>
        <v>0.12773579703468588</v>
      </c>
      <c r="O425" s="5">
        <f t="shared" si="676"/>
        <v>0.10563504349730193</v>
      </c>
      <c r="P425" s="5">
        <f t="shared" si="677"/>
        <v>0.13175646483028386</v>
      </c>
      <c r="Q425" s="5">
        <f t="shared" si="678"/>
        <v>7.9661145072556991E-2</v>
      </c>
      <c r="R425" s="5">
        <f t="shared" si="679"/>
        <v>5.4480029155877067E-2</v>
      </c>
      <c r="S425" s="5">
        <f t="shared" si="680"/>
        <v>4.237748434871455E-2</v>
      </c>
      <c r="T425" s="5">
        <f t="shared" si="681"/>
        <v>8.2168594103987969E-2</v>
      </c>
      <c r="U425" s="5">
        <f t="shared" si="682"/>
        <v>6.7951844461658167E-2</v>
      </c>
      <c r="V425" s="5">
        <f t="shared" si="683"/>
        <v>6.0578134128456565E-3</v>
      </c>
      <c r="W425" s="5">
        <f t="shared" si="684"/>
        <v>3.3119914602835927E-2</v>
      </c>
      <c r="X425" s="5">
        <f t="shared" si="685"/>
        <v>3.4162411515431361E-2</v>
      </c>
      <c r="Y425" s="5">
        <f t="shared" si="686"/>
        <v>1.7618861258321988E-2</v>
      </c>
      <c r="Z425" s="5">
        <f t="shared" si="687"/>
        <v>1.8731622124375954E-2</v>
      </c>
      <c r="AA425" s="5">
        <f t="shared" si="688"/>
        <v>2.3363575475855644E-2</v>
      </c>
      <c r="AB425" s="5">
        <f t="shared" si="689"/>
        <v>1.4570458858062957E-2</v>
      </c>
      <c r="AC425" s="5">
        <f t="shared" si="690"/>
        <v>4.871011328001541E-4</v>
      </c>
      <c r="AD425" s="5">
        <f t="shared" si="691"/>
        <v>1.0327450813379964E-2</v>
      </c>
      <c r="AE425" s="5">
        <f t="shared" si="692"/>
        <v>1.0652522170508643E-2</v>
      </c>
      <c r="AF425" s="5">
        <f t="shared" si="693"/>
        <v>5.4939128079003509E-3</v>
      </c>
      <c r="AG425" s="5">
        <f t="shared" si="694"/>
        <v>1.8889472031561343E-3</v>
      </c>
      <c r="AH425" s="5">
        <f t="shared" si="695"/>
        <v>4.8303067130319264E-3</v>
      </c>
      <c r="AI425" s="5">
        <f t="shared" si="696"/>
        <v>6.0247443981156701E-3</v>
      </c>
      <c r="AJ425" s="5">
        <f t="shared" si="697"/>
        <v>3.75727124787927E-3</v>
      </c>
      <c r="AK425" s="5">
        <f t="shared" si="698"/>
        <v>1.5621229491003333E-3</v>
      </c>
      <c r="AL425" s="5">
        <f t="shared" si="699"/>
        <v>2.5066999978263091E-5</v>
      </c>
      <c r="AM425" s="5">
        <f t="shared" si="700"/>
        <v>2.5762443311046464E-3</v>
      </c>
      <c r="AN425" s="5">
        <f t="shared" si="701"/>
        <v>2.6573353240457367E-3</v>
      </c>
      <c r="AO425" s="5">
        <f t="shared" si="702"/>
        <v>1.3704893862674602E-3</v>
      </c>
      <c r="AP425" s="5">
        <f t="shared" si="703"/>
        <v>4.7120916979650058E-4</v>
      </c>
      <c r="AQ425" s="5">
        <f t="shared" si="704"/>
        <v>1.2151028891130087E-4</v>
      </c>
      <c r="AR425" s="5">
        <f t="shared" si="705"/>
        <v>9.9646951180373984E-4</v>
      </c>
      <c r="AS425" s="5">
        <f t="shared" si="706"/>
        <v>1.2428763773810812E-3</v>
      </c>
      <c r="AT425" s="5">
        <f t="shared" si="707"/>
        <v>7.7510735208332487E-4</v>
      </c>
      <c r="AU425" s="5">
        <f t="shared" si="708"/>
        <v>3.2225860280627258E-4</v>
      </c>
      <c r="AV425" s="5">
        <f t="shared" si="709"/>
        <v>1.0048666820491614E-4</v>
      </c>
      <c r="AW425" s="5">
        <f t="shared" si="710"/>
        <v>8.9582481724596417E-7</v>
      </c>
      <c r="AX425" s="5">
        <f t="shared" si="711"/>
        <v>5.3554962186716114E-4</v>
      </c>
      <c r="AY425" s="5">
        <f t="shared" si="712"/>
        <v>5.524068159159152E-4</v>
      </c>
      <c r="AZ425" s="5">
        <f t="shared" si="713"/>
        <v>2.848973071873914E-4</v>
      </c>
      <c r="BA425" s="5">
        <f t="shared" si="714"/>
        <v>9.7954953130027558E-5</v>
      </c>
      <c r="BB425" s="5">
        <f t="shared" si="715"/>
        <v>2.5259556515555264E-5</v>
      </c>
      <c r="BC425" s="5">
        <f t="shared" si="716"/>
        <v>5.2109274720642289E-6</v>
      </c>
      <c r="BD425" s="5">
        <f t="shared" si="717"/>
        <v>1.7130580363828129E-4</v>
      </c>
      <c r="BE425" s="5">
        <f t="shared" si="718"/>
        <v>2.1366628294016091E-4</v>
      </c>
      <c r="BF425" s="5">
        <f t="shared" si="719"/>
        <v>1.3325082833113918E-4</v>
      </c>
      <c r="BG425" s="5">
        <f t="shared" si="720"/>
        <v>5.5400359247469973E-5</v>
      </c>
      <c r="BH425" s="5">
        <f t="shared" si="721"/>
        <v>1.7274938417952189E-5</v>
      </c>
      <c r="BI425" s="5">
        <f t="shared" si="722"/>
        <v>4.3093366382120569E-6</v>
      </c>
      <c r="BJ425" s="8">
        <f t="shared" si="723"/>
        <v>0.41152762426497885</v>
      </c>
      <c r="BK425" s="8">
        <f t="shared" si="724"/>
        <v>0.28366783206038959</v>
      </c>
      <c r="BL425" s="8">
        <f t="shared" si="725"/>
        <v>0.28620780281837555</v>
      </c>
      <c r="BM425" s="8">
        <f t="shared" si="726"/>
        <v>0.39790339616646442</v>
      </c>
      <c r="BN425" s="8">
        <f t="shared" si="727"/>
        <v>0.60167997411055685</v>
      </c>
    </row>
    <row r="426" spans="1:66" x14ac:dyDescent="0.25">
      <c r="A426" t="s">
        <v>122</v>
      </c>
      <c r="B426" t="s">
        <v>142</v>
      </c>
      <c r="C426" t="s">
        <v>139</v>
      </c>
      <c r="D426" s="16"/>
      <c r="E426">
        <f>VLOOKUP(A426,home!$A$2:$E$405,3,FALSE)</f>
        <v>1.2608999999999999</v>
      </c>
      <c r="F426">
        <f>VLOOKUP(B426,home!$B$2:$E$405,3,FALSE)</f>
        <v>1.0345</v>
      </c>
      <c r="G426">
        <f>VLOOKUP(C426,away!$B$2:$E$405,4,FALSE)</f>
        <v>0.86199999999999999</v>
      </c>
      <c r="H426">
        <f>VLOOKUP(A426,away!$A$2:$E$405,3,FALSE)</f>
        <v>1.0995999999999999</v>
      </c>
      <c r="I426">
        <f>VLOOKUP(C426,away!$B$2:$E$405,3,FALSE)</f>
        <v>1.1861999999999999</v>
      </c>
      <c r="J426">
        <f>VLOOKUP(B426,home!$B$2:$E$405,4,FALSE)</f>
        <v>0.86990000000000001</v>
      </c>
      <c r="K426" s="3">
        <f t="shared" si="672"/>
        <v>1.1243937050999999</v>
      </c>
      <c r="L426" s="3">
        <f t="shared" si="673"/>
        <v>1.1346501678479999</v>
      </c>
      <c r="M426" s="5">
        <f t="shared" si="674"/>
        <v>0.1044503047888414</v>
      </c>
      <c r="N426" s="5">
        <f t="shared" si="675"/>
        <v>0.11744326520034963</v>
      </c>
      <c r="O426" s="5">
        <f t="shared" si="676"/>
        <v>0.11851455586043362</v>
      </c>
      <c r="P426" s="5">
        <f t="shared" si="677"/>
        <v>0.13325702057219385</v>
      </c>
      <c r="Q426" s="5">
        <f t="shared" si="678"/>
        <v>6.6026234048831511E-2</v>
      </c>
      <c r="R426" s="5">
        <f t="shared" si="679"/>
        <v>6.7236280349736111E-2</v>
      </c>
      <c r="S426" s="5">
        <f t="shared" si="680"/>
        <v>4.2502110376022487E-2</v>
      </c>
      <c r="T426" s="5">
        <f t="shared" si="681"/>
        <v>7.4916677545877997E-2</v>
      </c>
      <c r="U426" s="5">
        <f t="shared" si="682"/>
        <v>7.560005037958209E-2</v>
      </c>
      <c r="V426" s="5">
        <f t="shared" si="683"/>
        <v>6.0248796020367255E-3</v>
      </c>
      <c r="W426" s="5">
        <f t="shared" si="684"/>
        <v>2.4746493978655148E-2</v>
      </c>
      <c r="X426" s="5">
        <f t="shared" si="685"/>
        <v>2.8078613546530577E-2</v>
      </c>
      <c r="Y426" s="5">
        <f t="shared" si="686"/>
        <v>1.5929701786755027E-2</v>
      </c>
      <c r="Z426" s="5">
        <f t="shared" si="687"/>
        <v>2.5429885594767752E-2</v>
      </c>
      <c r="AA426" s="5">
        <f t="shared" si="688"/>
        <v>2.8593203284170022E-2</v>
      </c>
      <c r="AB426" s="5">
        <f t="shared" si="689"/>
        <v>1.6075008890682713E-2</v>
      </c>
      <c r="AC426" s="5">
        <f t="shared" si="690"/>
        <v>4.8040639200184088E-4</v>
      </c>
      <c r="AD426" s="5">
        <f t="shared" si="691"/>
        <v>6.9562005132237214E-3</v>
      </c>
      <c r="AE426" s="5">
        <f t="shared" si="692"/>
        <v>7.8928540799136377E-3</v>
      </c>
      <c r="AF426" s="5">
        <f t="shared" si="693"/>
        <v>4.4778141032868913E-3</v>
      </c>
      <c r="AG426" s="5">
        <f t="shared" si="694"/>
        <v>1.6935841746288708E-3</v>
      </c>
      <c r="AH426" s="5">
        <f t="shared" si="695"/>
        <v>7.2135059896146622E-3</v>
      </c>
      <c r="AI426" s="5">
        <f t="shared" si="696"/>
        <v>8.1108207264238702E-3</v>
      </c>
      <c r="AJ426" s="5">
        <f t="shared" si="697"/>
        <v>4.5598778839928047E-3</v>
      </c>
      <c r="AK426" s="5">
        <f t="shared" si="698"/>
        <v>1.7090326629287393E-3</v>
      </c>
      <c r="AL426" s="5">
        <f t="shared" si="699"/>
        <v>2.4515974210480924E-5</v>
      </c>
      <c r="AM426" s="5">
        <f t="shared" si="700"/>
        <v>1.5643016136964282E-3</v>
      </c>
      <c r="AN426" s="5">
        <f t="shared" si="701"/>
        <v>1.774935088545549E-3</v>
      </c>
      <c r="AO426" s="5">
        <f t="shared" si="702"/>
        <v>1.0069651980687561E-3</v>
      </c>
      <c r="AP426" s="5">
        <f t="shared" si="703"/>
        <v>3.8085107700193627E-4</v>
      </c>
      <c r="AQ426" s="5">
        <f t="shared" si="704"/>
        <v>1.0803318461133456E-4</v>
      </c>
      <c r="AR426" s="5">
        <f t="shared" si="705"/>
        <v>1.6369611563777644E-3</v>
      </c>
      <c r="AS426" s="5">
        <f t="shared" si="706"/>
        <v>1.8405888197243747E-3</v>
      </c>
      <c r="AT426" s="5">
        <f t="shared" si="707"/>
        <v>1.0347732412877629E-3</v>
      </c>
      <c r="AU426" s="5">
        <f t="shared" si="708"/>
        <v>3.8783083956996138E-4</v>
      </c>
      <c r="AV426" s="5">
        <f t="shared" si="709"/>
        <v>1.0901863866402808E-4</v>
      </c>
      <c r="AW426" s="5">
        <f t="shared" si="710"/>
        <v>8.6881446378785637E-7</v>
      </c>
      <c r="AX426" s="5">
        <f t="shared" si="711"/>
        <v>2.9314848121967253E-4</v>
      </c>
      <c r="AY426" s="5">
        <f t="shared" si="712"/>
        <v>3.3262097342028762E-4</v>
      </c>
      <c r="AZ426" s="5">
        <f t="shared" si="713"/>
        <v>1.887042216605473E-4</v>
      </c>
      <c r="BA426" s="5">
        <f t="shared" si="714"/>
        <v>7.1371092260255389E-5</v>
      </c>
      <c r="BB426" s="5">
        <f t="shared" si="715"/>
        <v>2.0245305453148455E-5</v>
      </c>
      <c r="BC426" s="5">
        <f t="shared" si="716"/>
        <v>4.5942678461097812E-6</v>
      </c>
      <c r="BD426" s="5">
        <f t="shared" si="717"/>
        <v>3.0956304180744808E-4</v>
      </c>
      <c r="BE426" s="5">
        <f t="shared" si="718"/>
        <v>3.4807073553990266E-4</v>
      </c>
      <c r="BF426" s="5">
        <f t="shared" si="719"/>
        <v>1.9568427198529676E-4</v>
      </c>
      <c r="BG426" s="5">
        <f t="shared" si="720"/>
        <v>7.3342054535781317E-5</v>
      </c>
      <c r="BH426" s="5">
        <f t="shared" si="721"/>
        <v>2.061633610978334E-5</v>
      </c>
      <c r="BI426" s="5">
        <f t="shared" si="722"/>
        <v>4.6361757088132416E-6</v>
      </c>
      <c r="BJ426" s="8">
        <f t="shared" si="723"/>
        <v>0.35390720948183702</v>
      </c>
      <c r="BK426" s="8">
        <f t="shared" si="724"/>
        <v>0.28707185867872714</v>
      </c>
      <c r="BL426" s="8">
        <f t="shared" si="725"/>
        <v>0.33357342133887563</v>
      </c>
      <c r="BM426" s="8">
        <f t="shared" si="726"/>
        <v>0.3927229621148649</v>
      </c>
      <c r="BN426" s="8">
        <f t="shared" si="727"/>
        <v>0.60692766082038618</v>
      </c>
    </row>
    <row r="427" spans="1:66" x14ac:dyDescent="0.25">
      <c r="A427" t="s">
        <v>145</v>
      </c>
      <c r="B427" t="s">
        <v>347</v>
      </c>
      <c r="C427" t="s">
        <v>366</v>
      </c>
      <c r="D427" s="16"/>
      <c r="E427">
        <f>VLOOKUP(A427,home!$A$2:$E$405,3,FALSE)</f>
        <v>1.4406000000000001</v>
      </c>
      <c r="F427">
        <f>VLOOKUP(B427,home!$B$2:$E$405,3,FALSE)</f>
        <v>0.99170000000000003</v>
      </c>
      <c r="G427">
        <f>VLOOKUP(C427,away!$B$2:$E$405,4,FALSE)</f>
        <v>0.79830000000000001</v>
      </c>
      <c r="H427">
        <f>VLOOKUP(A427,away!$A$2:$E$405,3,FALSE)</f>
        <v>1.2678</v>
      </c>
      <c r="I427">
        <f>VLOOKUP(C427,away!$B$2:$E$405,3,FALSE)</f>
        <v>1.0254000000000001</v>
      </c>
      <c r="J427">
        <f>VLOOKUP(B427,home!$B$2:$E$405,4,FALSE)</f>
        <v>1.2395</v>
      </c>
      <c r="K427" s="3">
        <f t="shared" si="672"/>
        <v>1.1404857228660001</v>
      </c>
      <c r="L427" s="3">
        <f t="shared" si="673"/>
        <v>1.6113526277400003</v>
      </c>
      <c r="M427" s="5">
        <f t="shared" si="674"/>
        <v>6.3810447341310209E-2</v>
      </c>
      <c r="N427" s="5">
        <f t="shared" si="675"/>
        <v>7.2774904162457008E-2</v>
      </c>
      <c r="O427" s="5">
        <f t="shared" si="676"/>
        <v>0.10282113200068513</v>
      </c>
      <c r="P427" s="5">
        <f t="shared" si="677"/>
        <v>0.1172660330557018</v>
      </c>
      <c r="Q427" s="5">
        <f t="shared" si="678"/>
        <v>4.149936959011185E-2</v>
      </c>
      <c r="R427" s="5">
        <f t="shared" si="679"/>
        <v>8.2840550618252726E-2</v>
      </c>
      <c r="S427" s="5">
        <f t="shared" si="680"/>
        <v>5.3875670370510373E-2</v>
      </c>
      <c r="T427" s="5">
        <f t="shared" si="681"/>
        <v>6.6870118238580203E-2</v>
      </c>
      <c r="U427" s="5">
        <f t="shared" si="682"/>
        <v>9.4478465254475424E-2</v>
      </c>
      <c r="V427" s="5">
        <f t="shared" si="683"/>
        <v>1.1000960928986895E-2</v>
      </c>
      <c r="W427" s="5">
        <f t="shared" si="684"/>
        <v>1.5776479508487339E-2</v>
      </c>
      <c r="X427" s="5">
        <f t="shared" si="685"/>
        <v>2.5421471712487344E-2</v>
      </c>
      <c r="Y427" s="5">
        <f t="shared" si="686"/>
        <v>2.0481477622467287E-2</v>
      </c>
      <c r="Z427" s="5">
        <f t="shared" si="687"/>
        <v>4.4495112974050025E-2</v>
      </c>
      <c r="AA427" s="5">
        <f t="shared" si="688"/>
        <v>5.074604108421378E-2</v>
      </c>
      <c r="AB427" s="5">
        <f t="shared" si="689"/>
        <v>2.8937567674258664E-2</v>
      </c>
      <c r="AC427" s="5">
        <f t="shared" si="690"/>
        <v>1.2635460783589263E-3</v>
      </c>
      <c r="AD427" s="5">
        <f t="shared" si="691"/>
        <v>4.4982124091294557E-3</v>
      </c>
      <c r="AE427" s="5">
        <f t="shared" si="692"/>
        <v>7.2482063855834264E-3</v>
      </c>
      <c r="AF427" s="5">
        <f t="shared" si="693"/>
        <v>5.8397082029058535E-3</v>
      </c>
      <c r="AG427" s="5">
        <f t="shared" si="694"/>
        <v>3.1366097193290614E-3</v>
      </c>
      <c r="AH427" s="5">
        <f t="shared" si="695"/>
        <v>1.792432930308091E-2</v>
      </c>
      <c r="AI427" s="5">
        <f t="shared" si="696"/>
        <v>2.0442441662112461E-2</v>
      </c>
      <c r="AJ427" s="5">
        <f t="shared" si="697"/>
        <v>1.1657156428080189E-2</v>
      </c>
      <c r="AK427" s="5">
        <f t="shared" si="698"/>
        <v>4.4316068251470248E-3</v>
      </c>
      <c r="AL427" s="5">
        <f t="shared" si="699"/>
        <v>9.2881991815353296E-5</v>
      </c>
      <c r="AM427" s="5">
        <f t="shared" si="700"/>
        <v>1.0260294062061641E-3</v>
      </c>
      <c r="AN427" s="5">
        <f t="shared" si="701"/>
        <v>1.6532951798288148E-3</v>
      </c>
      <c r="AO427" s="5">
        <f t="shared" si="702"/>
        <v>1.3320207662235188E-3</v>
      </c>
      <c r="AP427" s="5">
        <f t="shared" si="703"/>
        <v>7.1545172061950534E-4</v>
      </c>
      <c r="AQ427" s="5">
        <f t="shared" si="704"/>
        <v>2.8821125251033601E-4</v>
      </c>
      <c r="AR427" s="5">
        <f t="shared" si="705"/>
        <v>5.7764830245993007E-3</v>
      </c>
      <c r="AS427" s="5">
        <f t="shared" si="706"/>
        <v>6.5879964179333126E-3</v>
      </c>
      <c r="AT427" s="5">
        <f t="shared" si="707"/>
        <v>3.7567579284726485E-3</v>
      </c>
      <c r="AU427" s="5">
        <f t="shared" si="708"/>
        <v>1.4281762605622352E-3</v>
      </c>
      <c r="AV427" s="5">
        <f t="shared" si="709"/>
        <v>4.0720365872684545E-4</v>
      </c>
      <c r="AW427" s="5">
        <f t="shared" si="710"/>
        <v>4.7414313174211338E-6</v>
      </c>
      <c r="AX427" s="5">
        <f t="shared" si="711"/>
        <v>1.950286481698015E-4</v>
      </c>
      <c r="AY427" s="5">
        <f t="shared" si="712"/>
        <v>3.1425992471298972E-4</v>
      </c>
      <c r="AZ427" s="5">
        <f t="shared" si="713"/>
        <v>2.5319177773982534E-4</v>
      </c>
      <c r="BA427" s="5">
        <f t="shared" si="714"/>
        <v>1.359937454610766E-4</v>
      </c>
      <c r="BB427" s="5">
        <f t="shared" si="715"/>
        <v>5.4783469776227603E-5</v>
      </c>
      <c r="BC427" s="5">
        <f t="shared" si="716"/>
        <v>1.7655097596127841E-5</v>
      </c>
      <c r="BD427" s="5">
        <f t="shared" si="717"/>
        <v>1.5513251834639336E-3</v>
      </c>
      <c r="BE427" s="5">
        <f t="shared" si="718"/>
        <v>1.7692642232630946E-3</v>
      </c>
      <c r="BF427" s="5">
        <f t="shared" si="719"/>
        <v>1.008910293304582E-3</v>
      </c>
      <c r="BG427" s="5">
        <f t="shared" si="720"/>
        <v>3.8354926172214142E-4</v>
      </c>
      <c r="BH427" s="5">
        <f t="shared" si="721"/>
        <v>1.0935811425247429E-4</v>
      </c>
      <c r="BI427" s="5">
        <f t="shared" si="722"/>
        <v>2.4944273596899162E-5</v>
      </c>
      <c r="BJ427" s="8">
        <f t="shared" si="723"/>
        <v>0.26953247854038315</v>
      </c>
      <c r="BK427" s="8">
        <f t="shared" si="724"/>
        <v>0.24762379969139656</v>
      </c>
      <c r="BL427" s="8">
        <f t="shared" si="725"/>
        <v>0.43708325949020371</v>
      </c>
      <c r="BM427" s="8">
        <f t="shared" si="726"/>
        <v>0.51741269543411916</v>
      </c>
      <c r="BN427" s="8">
        <f t="shared" si="727"/>
        <v>0.48101243676851874</v>
      </c>
    </row>
    <row r="428" spans="1:66" x14ac:dyDescent="0.25">
      <c r="A428" t="s">
        <v>145</v>
      </c>
      <c r="B428" t="s">
        <v>355</v>
      </c>
      <c r="C428" t="s">
        <v>404</v>
      </c>
      <c r="D428" s="16"/>
      <c r="E428">
        <f>VLOOKUP(A428,home!$A$2:$E$405,3,FALSE)</f>
        <v>1.4406000000000001</v>
      </c>
      <c r="F428">
        <f>VLOOKUP(B428,home!$B$2:$E$405,3,FALSE)</f>
        <v>0.43840000000000001</v>
      </c>
      <c r="G428">
        <f>VLOOKUP(C428,away!$B$2:$E$405,4,FALSE)</f>
        <v>0.69420000000000004</v>
      </c>
      <c r="H428">
        <f>VLOOKUP(A428,away!$A$2:$E$405,3,FALSE)</f>
        <v>1.2678</v>
      </c>
      <c r="I428">
        <f>VLOOKUP(C428,away!$B$2:$E$405,3,FALSE)</f>
        <v>1.0892999999999999</v>
      </c>
      <c r="J428">
        <f>VLOOKUP(B428,home!$B$2:$E$405,4,FALSE)</f>
        <v>1.619</v>
      </c>
      <c r="K428" s="3">
        <f t="shared" si="672"/>
        <v>0.43842828556800006</v>
      </c>
      <c r="L428" s="3">
        <f t="shared" si="673"/>
        <v>2.2358625402599999</v>
      </c>
      <c r="M428" s="5">
        <f t="shared" si="674"/>
        <v>6.8955712669318242E-2</v>
      </c>
      <c r="N428" s="5">
        <f t="shared" si="675"/>
        <v>3.0232134885728817E-2</v>
      </c>
      <c r="O428" s="5">
        <f t="shared" si="676"/>
        <v>0.15417549489426052</v>
      </c>
      <c r="P428" s="5">
        <f t="shared" si="677"/>
        <v>6.7594897903088591E-2</v>
      </c>
      <c r="Q428" s="5">
        <f t="shared" si="678"/>
        <v>6.6273115335053045E-3</v>
      </c>
      <c r="R428" s="5">
        <f t="shared" si="679"/>
        <v>0.17235760683006202</v>
      </c>
      <c r="S428" s="5">
        <f t="shared" si="680"/>
        <v>1.6565234574690911E-2</v>
      </c>
      <c r="T428" s="5">
        <f t="shared" si="681"/>
        <v>1.4817757600397564E-2</v>
      </c>
      <c r="U428" s="5">
        <f t="shared" si="682"/>
        <v>7.5566450067107507E-2</v>
      </c>
      <c r="V428" s="5">
        <f t="shared" si="683"/>
        <v>1.8042584411093342E-3</v>
      </c>
      <c r="W428" s="5">
        <f t="shared" si="684"/>
        <v>9.6853361118658826E-4</v>
      </c>
      <c r="X428" s="5">
        <f t="shared" si="685"/>
        <v>2.1655080202348364E-3</v>
      </c>
      <c r="Y428" s="5">
        <f t="shared" si="686"/>
        <v>2.4208891315378321E-3</v>
      </c>
      <c r="Z428" s="5">
        <f t="shared" si="687"/>
        <v>0.12845597221339891</v>
      </c>
      <c r="AA428" s="5">
        <f t="shared" si="688"/>
        <v>5.6318731668491141E-2</v>
      </c>
      <c r="AB428" s="5">
        <f t="shared" si="689"/>
        <v>1.2345862485390399E-2</v>
      </c>
      <c r="AC428" s="5">
        <f t="shared" si="690"/>
        <v>1.105407554324326E-4</v>
      </c>
      <c r="AD428" s="5">
        <f t="shared" si="691"/>
        <v>1.0615813266687996E-4</v>
      </c>
      <c r="AE428" s="5">
        <f t="shared" si="692"/>
        <v>2.3735499217382829E-4</v>
      </c>
      <c r="AF428" s="5">
        <f t="shared" si="693"/>
        <v>2.653465678725841E-4</v>
      </c>
      <c r="AG428" s="5">
        <f t="shared" si="694"/>
        <v>1.9775948376428941E-4</v>
      </c>
      <c r="AH428" s="5">
        <f t="shared" si="695"/>
        <v>7.1802474086154519E-2</v>
      </c>
      <c r="AI428" s="5">
        <f t="shared" si="696"/>
        <v>3.1480235613133477E-2</v>
      </c>
      <c r="AJ428" s="5">
        <f t="shared" si="697"/>
        <v>6.9009128645714036E-3</v>
      </c>
      <c r="AK428" s="5">
        <f t="shared" si="698"/>
        <v>1.0085184653560659E-3</v>
      </c>
      <c r="AL428" s="5">
        <f t="shared" si="699"/>
        <v>4.3343710264691225E-6</v>
      </c>
      <c r="AM428" s="5">
        <f t="shared" si="700"/>
        <v>9.3085456208480983E-6</v>
      </c>
      <c r="AN428" s="5">
        <f t="shared" si="701"/>
        <v>2.0812628457955527E-5</v>
      </c>
      <c r="AO428" s="5">
        <f t="shared" si="702"/>
        <v>2.3267088166746008E-5</v>
      </c>
      <c r="AP428" s="5">
        <f t="shared" si="703"/>
        <v>1.7340670284318036E-5</v>
      </c>
      <c r="AQ428" s="5">
        <f t="shared" si="704"/>
        <v>9.6928387779266059E-6</v>
      </c>
      <c r="AR428" s="5">
        <f t="shared" si="705"/>
        <v>3.2108092421444454E-2</v>
      </c>
      <c r="AS428" s="5">
        <f t="shared" si="706"/>
        <v>1.4077095913192787E-2</v>
      </c>
      <c r="AT428" s="5">
        <f t="shared" si="707"/>
        <v>3.0858985134987063E-3</v>
      </c>
      <c r="AU428" s="5">
        <f t="shared" si="708"/>
        <v>4.50981731570026E-4</v>
      </c>
      <c r="AV428" s="5">
        <f t="shared" si="709"/>
        <v>4.9430786848683628E-5</v>
      </c>
      <c r="AW428" s="5">
        <f t="shared" si="710"/>
        <v>1.1802316284966579E-7</v>
      </c>
      <c r="AX428" s="5">
        <f t="shared" si="711"/>
        <v>6.8018828294665781E-7</v>
      </c>
      <c r="AY428" s="5">
        <f t="shared" si="712"/>
        <v>1.5208075021642018E-6</v>
      </c>
      <c r="AZ428" s="5">
        <f t="shared" si="713"/>
        <v>1.7001582625176589E-6</v>
      </c>
      <c r="BA428" s="5">
        <f t="shared" si="714"/>
        <v>1.2671067238922535E-6</v>
      </c>
      <c r="BB428" s="5">
        <f t="shared" si="715"/>
        <v>7.0826911461556504E-7</v>
      </c>
      <c r="BC428" s="5">
        <f t="shared" si="716"/>
        <v>3.1671847635841169E-7</v>
      </c>
      <c r="BD428" s="5">
        <f t="shared" si="717"/>
        <v>1.1964880180718935E-2</v>
      </c>
      <c r="BE428" s="5">
        <f t="shared" si="718"/>
        <v>5.2457419046591462E-3</v>
      </c>
      <c r="BF428" s="5">
        <f t="shared" si="719"/>
        <v>1.149940814895962E-3</v>
      </c>
      <c r="BG428" s="5">
        <f t="shared" si="720"/>
        <v>1.6805552665983523E-4</v>
      </c>
      <c r="BH428" s="5">
        <f t="shared" si="721"/>
        <v>1.8420074108424719E-5</v>
      </c>
      <c r="BI428" s="5">
        <f t="shared" si="722"/>
        <v>1.615176302278432E-6</v>
      </c>
      <c r="BJ428" s="8">
        <f t="shared" si="723"/>
        <v>5.8125368978738816E-2</v>
      </c>
      <c r="BK428" s="8">
        <f t="shared" si="724"/>
        <v>0.15503649952216816</v>
      </c>
      <c r="BL428" s="8">
        <f t="shared" si="725"/>
        <v>0.65027644001842633</v>
      </c>
      <c r="BM428" s="8">
        <f t="shared" si="726"/>
        <v>0.49194971923242925</v>
      </c>
      <c r="BN428" s="8">
        <f t="shared" si="727"/>
        <v>0.49994315871596351</v>
      </c>
    </row>
    <row r="429" spans="1:66" x14ac:dyDescent="0.25">
      <c r="A429" t="s">
        <v>145</v>
      </c>
      <c r="B429" t="s">
        <v>388</v>
      </c>
      <c r="C429" t="s">
        <v>146</v>
      </c>
      <c r="D429" s="16"/>
      <c r="E429">
        <f>VLOOKUP(A429,home!$A$2:$E$405,3,FALSE)</f>
        <v>1.4406000000000001</v>
      </c>
      <c r="F429">
        <f>VLOOKUP(B429,home!$B$2:$E$405,3,FALSE)</f>
        <v>1.1106</v>
      </c>
      <c r="G429">
        <f>VLOOKUP(C429,away!$B$2:$E$405,4,FALSE)</f>
        <v>0.84030000000000005</v>
      </c>
      <c r="H429">
        <f>VLOOKUP(A429,away!$A$2:$E$405,3,FALSE)</f>
        <v>1.2678</v>
      </c>
      <c r="I429">
        <f>VLOOKUP(C429,away!$B$2:$E$405,3,FALSE)</f>
        <v>1.1624000000000001</v>
      </c>
      <c r="J429">
        <f>VLOOKUP(B429,home!$B$2:$E$405,4,FALSE)</f>
        <v>1.1043000000000001</v>
      </c>
      <c r="K429" s="3">
        <f t="shared" si="672"/>
        <v>1.3444214815080002</v>
      </c>
      <c r="L429" s="3">
        <f t="shared" si="673"/>
        <v>1.6273966620960003</v>
      </c>
      <c r="M429" s="5">
        <f t="shared" si="674"/>
        <v>5.1210118290303946E-2</v>
      </c>
      <c r="N429" s="5">
        <f t="shared" si="675"/>
        <v>6.8847983100050372E-2</v>
      </c>
      <c r="O429" s="5">
        <f t="shared" si="676"/>
        <v>8.3339175571181992E-2</v>
      </c>
      <c r="P429" s="5">
        <f t="shared" si="677"/>
        <v>0.11204297788906384</v>
      </c>
      <c r="Q429" s="5">
        <f t="shared" si="678"/>
        <v>4.6280353719103752E-2</v>
      </c>
      <c r="R429" s="5">
        <f t="shared" si="679"/>
        <v>6.7812948073187052E-2</v>
      </c>
      <c r="S429" s="5">
        <f t="shared" si="680"/>
        <v>6.1284904787195803E-2</v>
      </c>
      <c r="T429" s="5">
        <f t="shared" si="681"/>
        <v>7.5316493163091663E-2</v>
      </c>
      <c r="U429" s="5">
        <f t="shared" si="682"/>
        <v>9.1169184113979229E-2</v>
      </c>
      <c r="V429" s="5">
        <f t="shared" si="683"/>
        <v>1.4898408234003808E-2</v>
      </c>
      <c r="W429" s="5">
        <f t="shared" si="684"/>
        <v>2.0740100570583914E-2</v>
      </c>
      <c r="X429" s="5">
        <f t="shared" si="685"/>
        <v>3.3752370440103617E-2</v>
      </c>
      <c r="Y429" s="5">
        <f t="shared" si="686"/>
        <v>2.7464247496026169E-2</v>
      </c>
      <c r="Z429" s="5">
        <f t="shared" si="687"/>
        <v>3.6786188447064667E-2</v>
      </c>
      <c r="AA429" s="5">
        <f t="shared" si="688"/>
        <v>4.9456141971035164E-2</v>
      </c>
      <c r="AB429" s="5">
        <f t="shared" si="689"/>
        <v>3.3244949829184543E-2</v>
      </c>
      <c r="AC429" s="5">
        <f t="shared" si="690"/>
        <v>2.0372707582926911E-3</v>
      </c>
      <c r="AD429" s="5">
        <f t="shared" si="691"/>
        <v>6.9708591839323358E-3</v>
      </c>
      <c r="AE429" s="5">
        <f t="shared" si="692"/>
        <v>1.1344352967872734E-2</v>
      </c>
      <c r="AF429" s="5">
        <f t="shared" si="693"/>
        <v>9.2308810767774696E-3</v>
      </c>
      <c r="AG429" s="5">
        <f t="shared" si="694"/>
        <v>5.0074350175175961E-3</v>
      </c>
      <c r="AH429" s="5">
        <f t="shared" si="695"/>
        <v>1.4966430072496876E-2</v>
      </c>
      <c r="AI429" s="5">
        <f t="shared" si="696"/>
        <v>2.0121190090952139E-2</v>
      </c>
      <c r="AJ429" s="5">
        <f t="shared" si="697"/>
        <v>1.3525680095890984E-2</v>
      </c>
      <c r="AK429" s="5">
        <f t="shared" si="698"/>
        <v>6.0614049576403423E-3</v>
      </c>
      <c r="AL429" s="5">
        <f t="shared" si="699"/>
        <v>1.7829436068195358E-4</v>
      </c>
      <c r="AM429" s="5">
        <f t="shared" si="700"/>
        <v>1.8743545662891911E-3</v>
      </c>
      <c r="AN429" s="5">
        <f t="shared" si="701"/>
        <v>3.0503183647634263E-3</v>
      </c>
      <c r="AO429" s="5">
        <f t="shared" si="702"/>
        <v>2.4820389625730649E-3</v>
      </c>
      <c r="AP429" s="5">
        <f t="shared" si="703"/>
        <v>1.3464206409612085E-3</v>
      </c>
      <c r="AQ429" s="5">
        <f t="shared" si="704"/>
        <v>5.477901142193571E-4</v>
      </c>
      <c r="AR429" s="5">
        <f t="shared" si="705"/>
        <v>4.8712636686949196E-3</v>
      </c>
      <c r="AS429" s="5">
        <f t="shared" si="706"/>
        <v>6.5490315182829203E-3</v>
      </c>
      <c r="AT429" s="5">
        <f t="shared" si="707"/>
        <v>4.4023293281262562E-3</v>
      </c>
      <c r="AU429" s="5">
        <f t="shared" si="708"/>
        <v>1.9728620391352069E-3</v>
      </c>
      <c r="AV429" s="5">
        <f t="shared" si="709"/>
        <v>6.6308952636626216E-4</v>
      </c>
      <c r="AW429" s="5">
        <f t="shared" si="710"/>
        <v>1.0835874594584692E-5</v>
      </c>
      <c r="AX429" s="5">
        <f t="shared" si="711"/>
        <v>4.1998709048030009E-4</v>
      </c>
      <c r="AY429" s="5">
        <f t="shared" si="712"/>
        <v>6.8348558917105131E-4</v>
      </c>
      <c r="AZ429" s="5">
        <f t="shared" si="713"/>
        <v>5.5615108320384351E-4</v>
      </c>
      <c r="BA429" s="5">
        <f t="shared" si="714"/>
        <v>3.0169280547566994E-4</v>
      </c>
      <c r="BB429" s="5">
        <f t="shared" si="715"/>
        <v>1.2274346615237083E-4</v>
      </c>
      <c r="BC429" s="5">
        <f t="shared" si="716"/>
        <v>3.9950461422092309E-5</v>
      </c>
      <c r="BD429" s="5">
        <f t="shared" si="717"/>
        <v>1.3212463724372734E-3</v>
      </c>
      <c r="BE429" s="5">
        <f t="shared" si="718"/>
        <v>1.7763120054691904E-3</v>
      </c>
      <c r="BF429" s="5">
        <f t="shared" si="719"/>
        <v>1.194056009006668E-3</v>
      </c>
      <c r="BG429" s="5">
        <f t="shared" si="720"/>
        <v>5.3510484954409155E-4</v>
      </c>
      <c r="BH429" s="5">
        <f t="shared" si="721"/>
        <v>1.7985161364654574E-4</v>
      </c>
      <c r="BI429" s="5">
        <f t="shared" si="722"/>
        <v>4.8359274574058669E-5</v>
      </c>
      <c r="BJ429" s="8">
        <f t="shared" si="723"/>
        <v>0.31638000987977116</v>
      </c>
      <c r="BK429" s="8">
        <f t="shared" si="724"/>
        <v>0.24233545990871311</v>
      </c>
      <c r="BL429" s="8">
        <f t="shared" si="725"/>
        <v>0.40321061098083172</v>
      </c>
      <c r="BM429" s="8">
        <f t="shared" si="726"/>
        <v>0.56850606285891303</v>
      </c>
      <c r="BN429" s="8">
        <f t="shared" si="727"/>
        <v>0.42953355664289095</v>
      </c>
    </row>
    <row r="430" spans="1:66" x14ac:dyDescent="0.25">
      <c r="A430" t="s">
        <v>145</v>
      </c>
      <c r="B430" t="s">
        <v>391</v>
      </c>
      <c r="C430" t="s">
        <v>134</v>
      </c>
      <c r="D430" s="16"/>
      <c r="E430">
        <f>VLOOKUP(A430,home!$A$2:$E$405,3,FALSE)</f>
        <v>1.4406000000000001</v>
      </c>
      <c r="F430">
        <f>VLOOKUP(B430,home!$B$2:$E$405,3,FALSE)</f>
        <v>0.86770000000000003</v>
      </c>
      <c r="G430">
        <f>VLOOKUP(C430,away!$B$2:$E$405,4,FALSE)</f>
        <v>1</v>
      </c>
      <c r="H430">
        <f>VLOOKUP(A430,away!$A$2:$E$405,3,FALSE)</f>
        <v>1.2678</v>
      </c>
      <c r="I430">
        <f>VLOOKUP(C430,away!$B$2:$E$405,3,FALSE)</f>
        <v>0.51400000000000001</v>
      </c>
      <c r="J430">
        <f>VLOOKUP(B430,home!$B$2:$E$405,4,FALSE)</f>
        <v>1.3409</v>
      </c>
      <c r="K430" s="3">
        <f t="shared" si="672"/>
        <v>1.2500086200000002</v>
      </c>
      <c r="L430" s="3">
        <f t="shared" si="673"/>
        <v>0.87379641228000005</v>
      </c>
      <c r="M430" s="5">
        <f t="shared" si="674"/>
        <v>0.11957577211450328</v>
      </c>
      <c r="N430" s="5">
        <f t="shared" si="675"/>
        <v>0.14947074588628473</v>
      </c>
      <c r="O430" s="5">
        <f t="shared" si="676"/>
        <v>0.10448488066926383</v>
      </c>
      <c r="P430" s="5">
        <f t="shared" si="677"/>
        <v>0.13060700149625118</v>
      </c>
      <c r="Q430" s="5">
        <f t="shared" si="678"/>
        <v>9.3419860397842752E-2</v>
      </c>
      <c r="R430" s="5">
        <f t="shared" si="679"/>
        <v>4.5649256933153325E-2</v>
      </c>
      <c r="S430" s="5">
        <f t="shared" si="680"/>
        <v>3.5663973851465476E-2</v>
      </c>
      <c r="T430" s="5">
        <f t="shared" si="681"/>
        <v>8.1629938851333461E-2</v>
      </c>
      <c r="U430" s="5">
        <f t="shared" si="682"/>
        <v>5.7061964663036431E-2</v>
      </c>
      <c r="V430" s="5">
        <f t="shared" si="683"/>
        <v>4.3282315693705031E-3</v>
      </c>
      <c r="W430" s="5">
        <f t="shared" si="684"/>
        <v>3.8925210258833366E-2</v>
      </c>
      <c r="X430" s="5">
        <f t="shared" si="685"/>
        <v>3.4012709071413245E-2</v>
      </c>
      <c r="Y430" s="5">
        <f t="shared" si="686"/>
        <v>1.4860091579262151E-2</v>
      </c>
      <c r="Z430" s="5">
        <f t="shared" si="687"/>
        <v>1.3296052310479102E-2</v>
      </c>
      <c r="AA430" s="5">
        <f t="shared" si="688"/>
        <v>1.6620180000069793E-2</v>
      </c>
      <c r="AB430" s="5">
        <f t="shared" si="689"/>
        <v>1.0387684133019425E-2</v>
      </c>
      <c r="AC430" s="5">
        <f t="shared" si="690"/>
        <v>2.9547025761392226E-4</v>
      </c>
      <c r="AD430" s="5">
        <f t="shared" si="691"/>
        <v>1.2164212089713545E-2</v>
      </c>
      <c r="AE430" s="5">
        <f t="shared" si="692"/>
        <v>1.0629044882204695E-2</v>
      </c>
      <c r="AF430" s="5">
        <f t="shared" si="693"/>
        <v>4.6438106420167791E-3</v>
      </c>
      <c r="AG430" s="5">
        <f t="shared" si="694"/>
        <v>1.3525816927673154E-3</v>
      </c>
      <c r="AH430" s="5">
        <f t="shared" si="695"/>
        <v>2.9045107015959596E-3</v>
      </c>
      <c r="AI430" s="5">
        <f t="shared" si="696"/>
        <v>3.6306634138771978E-3</v>
      </c>
      <c r="AJ430" s="5">
        <f t="shared" si="697"/>
        <v>2.2691802818325633E-3</v>
      </c>
      <c r="AK430" s="5">
        <f t="shared" si="698"/>
        <v>9.4549830420824455E-4</v>
      </c>
      <c r="AL430" s="5">
        <f t="shared" si="699"/>
        <v>1.2909131572682072E-5</v>
      </c>
      <c r="AM430" s="5">
        <f t="shared" si="700"/>
        <v>3.0410739935300283E-3</v>
      </c>
      <c r="AN430" s="5">
        <f t="shared" si="701"/>
        <v>2.6572795450245505E-3</v>
      </c>
      <c r="AO430" s="5">
        <f t="shared" si="702"/>
        <v>1.1609606664337415E-3</v>
      </c>
      <c r="AP430" s="5">
        <f t="shared" si="703"/>
        <v>3.3814775504266713E-4</v>
      </c>
      <c r="AQ430" s="5">
        <f t="shared" si="704"/>
        <v>7.3868073794204679E-5</v>
      </c>
      <c r="AR430" s="5">
        <f t="shared" si="705"/>
        <v>5.0759020609668327E-4</v>
      </c>
      <c r="AS430" s="5">
        <f t="shared" si="706"/>
        <v>6.3449213304843073E-4</v>
      </c>
      <c r="AT430" s="5">
        <f t="shared" si="707"/>
        <v>3.9656031781636276E-4</v>
      </c>
      <c r="AU430" s="5">
        <f t="shared" si="708"/>
        <v>1.6523460520679771E-4</v>
      </c>
      <c r="AV430" s="5">
        <f t="shared" si="709"/>
        <v>5.163617020769854E-5</v>
      </c>
      <c r="AW430" s="5">
        <f t="shared" si="710"/>
        <v>3.9166773056996316E-7</v>
      </c>
      <c r="AX430" s="5">
        <f t="shared" si="711"/>
        <v>6.3356145099505948E-4</v>
      </c>
      <c r="AY430" s="5">
        <f t="shared" si="712"/>
        <v>5.5360372283839402E-4</v>
      </c>
      <c r="AZ430" s="5">
        <f t="shared" si="713"/>
        <v>2.4186847342052005E-4</v>
      </c>
      <c r="BA430" s="5">
        <f t="shared" si="714"/>
        <v>7.0447934772830347E-5</v>
      </c>
      <c r="BB430" s="5">
        <f t="shared" si="715"/>
        <v>1.5389288164258647E-5</v>
      </c>
      <c r="BC430" s="5">
        <f t="shared" si="716"/>
        <v>2.6894209570944557E-6</v>
      </c>
      <c r="BD430" s="5">
        <f t="shared" si="717"/>
        <v>7.392175016595793E-5</v>
      </c>
      <c r="BE430" s="5">
        <f t="shared" si="718"/>
        <v>9.2402824912933847E-5</v>
      </c>
      <c r="BF430" s="5">
        <f t="shared" si="719"/>
        <v>5.7752163826759049E-5</v>
      </c>
      <c r="BG430" s="5">
        <f t="shared" si="720"/>
        <v>2.4063567535700337E-5</v>
      </c>
      <c r="BH430" s="5">
        <f t="shared" si="721"/>
        <v>7.5199167118944007E-6</v>
      </c>
      <c r="BI430" s="5">
        <f t="shared" si="722"/>
        <v>1.8799921423100112E-6</v>
      </c>
      <c r="BJ430" s="8">
        <f t="shared" si="723"/>
        <v>0.44989709567664538</v>
      </c>
      <c r="BK430" s="8">
        <f t="shared" si="724"/>
        <v>0.29103696214361546</v>
      </c>
      <c r="BL430" s="8">
        <f t="shared" si="725"/>
        <v>0.24596687274772824</v>
      </c>
      <c r="BM430" s="8">
        <f t="shared" si="726"/>
        <v>0.35643625332606133</v>
      </c>
      <c r="BN430" s="8">
        <f t="shared" si="727"/>
        <v>0.6432075174972991</v>
      </c>
    </row>
    <row r="431" spans="1:66" x14ac:dyDescent="0.25">
      <c r="A431" t="s">
        <v>145</v>
      </c>
      <c r="B431" t="s">
        <v>419</v>
      </c>
      <c r="C431" t="s">
        <v>148</v>
      </c>
      <c r="D431" s="16"/>
      <c r="E431">
        <f>VLOOKUP(A431,home!$A$2:$E$405,3,FALSE)</f>
        <v>1.4406000000000001</v>
      </c>
      <c r="F431">
        <f>VLOOKUP(B431,home!$B$2:$E$405,3,FALSE)</f>
        <v>1.2148000000000001</v>
      </c>
      <c r="G431">
        <f>VLOOKUP(C431,away!$B$2:$E$405,4,FALSE)</f>
        <v>0.86770000000000003</v>
      </c>
      <c r="H431">
        <f>VLOOKUP(A431,away!$A$2:$E$405,3,FALSE)</f>
        <v>1.2678</v>
      </c>
      <c r="I431">
        <f>VLOOKUP(C431,away!$B$2:$E$405,3,FALSE)</f>
        <v>1.2225999999999999</v>
      </c>
      <c r="J431">
        <f>VLOOKUP(B431,home!$B$2:$E$405,4,FALSE)</f>
        <v>0.63100000000000001</v>
      </c>
      <c r="K431" s="3">
        <f t="shared" si="672"/>
        <v>1.5185104715760003</v>
      </c>
      <c r="L431" s="3">
        <f t="shared" si="673"/>
        <v>0.97805774868000006</v>
      </c>
      <c r="M431" s="5">
        <f t="shared" si="674"/>
        <v>8.2367180174987842E-2</v>
      </c>
      <c r="N431" s="5">
        <f t="shared" si="675"/>
        <v>0.12507542560990617</v>
      </c>
      <c r="O431" s="5">
        <f t="shared" si="676"/>
        <v>8.0559858807068535E-2</v>
      </c>
      <c r="P431" s="5">
        <f t="shared" si="677"/>
        <v>0.12233098918721765</v>
      </c>
      <c r="Q431" s="5">
        <f t="shared" si="678"/>
        <v>9.4964171762733793E-2</v>
      </c>
      <c r="R431" s="5">
        <f t="shared" si="679"/>
        <v>3.9396097069410066E-2</v>
      </c>
      <c r="S431" s="5">
        <f t="shared" si="680"/>
        <v>4.5421218996845945E-2</v>
      </c>
      <c r="T431" s="5">
        <f t="shared" si="681"/>
        <v>9.2880444039520241E-2</v>
      </c>
      <c r="U431" s="5">
        <f t="shared" si="682"/>
        <v>5.9823385939123758E-2</v>
      </c>
      <c r="V431" s="5">
        <f t="shared" si="683"/>
        <v>7.4954647364384071E-3</v>
      </c>
      <c r="W431" s="5">
        <f t="shared" si="684"/>
        <v>4.806802974875108E-2</v>
      </c>
      <c r="X431" s="5">
        <f t="shared" si="685"/>
        <v>4.7013308959546744E-2</v>
      </c>
      <c r="Y431" s="5">
        <f t="shared" si="686"/>
        <v>2.2990865559485783E-2</v>
      </c>
      <c r="Z431" s="5">
        <f t="shared" si="687"/>
        <v>1.2843886002161988E-2</v>
      </c>
      <c r="AA431" s="5">
        <f t="shared" si="688"/>
        <v>1.950357539001139E-2</v>
      </c>
      <c r="AB431" s="5">
        <f t="shared" si="689"/>
        <v>1.4808191731452137E-2</v>
      </c>
      <c r="AC431" s="5">
        <f t="shared" si="690"/>
        <v>6.9576226665646606E-4</v>
      </c>
      <c r="AD431" s="5">
        <f t="shared" si="691"/>
        <v>1.8247951630376291E-2</v>
      </c>
      <c r="AE431" s="5">
        <f t="shared" si="692"/>
        <v>1.7847550489627374E-2</v>
      </c>
      <c r="AF431" s="5">
        <f t="shared" si="693"/>
        <v>8.7279675256687894E-3</v>
      </c>
      <c r="AG431" s="5">
        <f t="shared" si="694"/>
        <v>2.8454854229025897E-3</v>
      </c>
      <c r="AH431" s="5">
        <f t="shared" si="695"/>
        <v>3.1405155568942794E-3</v>
      </c>
      <c r="AI431" s="5">
        <f t="shared" si="696"/>
        <v>4.7689057592912969E-3</v>
      </c>
      <c r="AJ431" s="5">
        <f t="shared" si="697"/>
        <v>3.620816666721466E-3</v>
      </c>
      <c r="AK431" s="5">
        <f t="shared" si="698"/>
        <v>1.832749341357819E-3</v>
      </c>
      <c r="AL431" s="5">
        <f t="shared" si="699"/>
        <v>4.1333592403384118E-5</v>
      </c>
      <c r="AM431" s="5">
        <f t="shared" si="700"/>
        <v>5.5419411271077478E-3</v>
      </c>
      <c r="AN431" s="5">
        <f t="shared" si="701"/>
        <v>5.4203384620961055E-3</v>
      </c>
      <c r="AO431" s="5">
        <f t="shared" si="702"/>
        <v>2.6507020166606655E-3</v>
      </c>
      <c r="AP431" s="5">
        <f t="shared" si="703"/>
        <v>8.6417988227888902E-4</v>
      </c>
      <c r="AQ431" s="5">
        <f t="shared" si="704"/>
        <v>2.1130445752905937E-4</v>
      </c>
      <c r="AR431" s="5">
        <f t="shared" si="705"/>
        <v>6.1432111505410733E-4</v>
      </c>
      <c r="AS431" s="5">
        <f t="shared" si="706"/>
        <v>9.3285304611990692E-4</v>
      </c>
      <c r="AT431" s="5">
        <f t="shared" si="707"/>
        <v>7.0827355948732413E-4</v>
      </c>
      <c r="AU431" s="5">
        <f t="shared" si="708"/>
        <v>3.5850693894063648E-4</v>
      </c>
      <c r="AV431" s="5">
        <f t="shared" si="709"/>
        <v>1.3609913522850348E-4</v>
      </c>
      <c r="AW431" s="5">
        <f t="shared" si="710"/>
        <v>1.7052299075867899E-6</v>
      </c>
      <c r="AX431" s="5">
        <f t="shared" si="711"/>
        <v>1.4025826057284701E-3</v>
      </c>
      <c r="AY431" s="5">
        <f t="shared" si="712"/>
        <v>1.3718067856965154E-3</v>
      </c>
      <c r="AZ431" s="5">
        <f t="shared" si="713"/>
        <v>6.7085312822114064E-4</v>
      </c>
      <c r="BA431" s="5">
        <f t="shared" si="714"/>
        <v>2.1871103342763478E-4</v>
      </c>
      <c r="BB431" s="5">
        <f t="shared" si="715"/>
        <v>5.3478005241427164E-5</v>
      </c>
      <c r="BC431" s="5">
        <f t="shared" si="716"/>
        <v>1.0460915482065505E-5</v>
      </c>
      <c r="BD431" s="5">
        <f t="shared" si="717"/>
        <v>1.0014025445940121E-4</v>
      </c>
      <c r="BE431" s="5">
        <f t="shared" si="718"/>
        <v>1.5206402502288598E-4</v>
      </c>
      <c r="BF431" s="5">
        <f t="shared" si="719"/>
        <v>1.1545540717362366E-4</v>
      </c>
      <c r="BG431" s="5">
        <f t="shared" si="720"/>
        <v>5.8440081597739493E-5</v>
      </c>
      <c r="BH431" s="5">
        <f t="shared" si="721"/>
        <v>2.2185468966480821E-5</v>
      </c>
      <c r="BI431" s="5">
        <f t="shared" si="722"/>
        <v>6.7377733884851006E-6</v>
      </c>
      <c r="BJ431" s="8">
        <f t="shared" si="723"/>
        <v>0.49707755916798851</v>
      </c>
      <c r="BK431" s="8">
        <f t="shared" si="724"/>
        <v>0.2597237557402462</v>
      </c>
      <c r="BL431" s="8">
        <f t="shared" si="725"/>
        <v>0.23065917306676981</v>
      </c>
      <c r="BM431" s="8">
        <f t="shared" si="726"/>
        <v>0.45424054981005357</v>
      </c>
      <c r="BN431" s="8">
        <f t="shared" si="727"/>
        <v>0.54469372261132398</v>
      </c>
    </row>
    <row r="432" spans="1:66" x14ac:dyDescent="0.25">
      <c r="A432" t="s">
        <v>145</v>
      </c>
      <c r="B432" t="s">
        <v>423</v>
      </c>
      <c r="C432" t="s">
        <v>371</v>
      </c>
      <c r="D432" s="16"/>
      <c r="E432">
        <f>VLOOKUP(A432,home!$A$2:$E$405,3,FALSE)</f>
        <v>1.4406000000000001</v>
      </c>
      <c r="F432">
        <f>VLOOKUP(B432,home!$B$2:$E$405,3,FALSE)</f>
        <v>1.0728</v>
      </c>
      <c r="G432">
        <f>VLOOKUP(C432,away!$B$2:$E$405,4,FALSE)</f>
        <v>0.82040000000000002</v>
      </c>
      <c r="H432">
        <f>VLOOKUP(A432,away!$A$2:$E$405,3,FALSE)</f>
        <v>1.2678</v>
      </c>
      <c r="I432">
        <f>VLOOKUP(C432,away!$B$2:$E$405,3,FALSE)</f>
        <v>0.96799999999999997</v>
      </c>
      <c r="J432">
        <f>VLOOKUP(B432,home!$B$2:$E$405,4,FALSE)</f>
        <v>0.5736</v>
      </c>
      <c r="K432" s="3">
        <f t="shared" si="672"/>
        <v>1.2679082478720001</v>
      </c>
      <c r="L432" s="3">
        <f t="shared" si="673"/>
        <v>0.70393935744000002</v>
      </c>
      <c r="M432" s="5">
        <f t="shared" si="674"/>
        <v>0.13919943286831393</v>
      </c>
      <c r="N432" s="5">
        <f t="shared" si="675"/>
        <v>0.17649210903284002</v>
      </c>
      <c r="O432" s="5">
        <f t="shared" si="676"/>
        <v>9.7987959329333338E-2</v>
      </c>
      <c r="P432" s="5">
        <f t="shared" si="677"/>
        <v>0.12423974182580783</v>
      </c>
      <c r="Q432" s="5">
        <f t="shared" si="678"/>
        <v>0.11188790036353112</v>
      </c>
      <c r="R432" s="5">
        <f t="shared" si="679"/>
        <v>3.448879056357388E-2</v>
      </c>
      <c r="S432" s="5">
        <f t="shared" si="680"/>
        <v>2.7721940260248327E-2</v>
      </c>
      <c r="T432" s="5">
        <f t="shared" si="681"/>
        <v>7.876229668721485E-2</v>
      </c>
      <c r="U432" s="5">
        <f t="shared" si="682"/>
        <v>4.3728622014685317E-2</v>
      </c>
      <c r="V432" s="5">
        <f t="shared" si="683"/>
        <v>2.7491864090040167E-3</v>
      </c>
      <c r="W432" s="5">
        <f t="shared" si="684"/>
        <v>4.7287863902667225E-2</v>
      </c>
      <c r="X432" s="5">
        <f t="shared" si="685"/>
        <v>3.3287788530353739E-2</v>
      </c>
      <c r="Y432" s="5">
        <f t="shared" si="686"/>
        <v>1.1716292234327906E-2</v>
      </c>
      <c r="Z432" s="5">
        <f t="shared" si="687"/>
        <v>8.0926723560683124E-3</v>
      </c>
      <c r="AA432" s="5">
        <f t="shared" si="688"/>
        <v>1.0260766027584743E-2</v>
      </c>
      <c r="AB432" s="5">
        <f t="shared" si="689"/>
        <v>6.5048549379297591E-3</v>
      </c>
      <c r="AC432" s="5">
        <f t="shared" si="690"/>
        <v>1.5335829798638666E-4</v>
      </c>
      <c r="AD432" s="5">
        <f t="shared" si="691"/>
        <v>1.4989168166610098E-2</v>
      </c>
      <c r="AE432" s="5">
        <f t="shared" si="692"/>
        <v>1.0551465407763616E-2</v>
      </c>
      <c r="AF432" s="5">
        <f t="shared" si="693"/>
        <v>3.7137958895957532E-3</v>
      </c>
      <c r="AG432" s="5">
        <f t="shared" si="694"/>
        <v>8.7142903072844936E-4</v>
      </c>
      <c r="AH432" s="5">
        <f t="shared" si="695"/>
        <v>1.4241876445757944E-3</v>
      </c>
      <c r="AI432" s="5">
        <f t="shared" si="696"/>
        <v>1.8057392610750461E-3</v>
      </c>
      <c r="AJ432" s="5">
        <f t="shared" si="697"/>
        <v>1.1447558513116712E-3</v>
      </c>
      <c r="AK432" s="5">
        <f t="shared" si="698"/>
        <v>4.8381512855926703E-4</v>
      </c>
      <c r="AL432" s="5">
        <f t="shared" si="699"/>
        <v>5.4750784413608271E-6</v>
      </c>
      <c r="AM432" s="5">
        <f t="shared" si="700"/>
        <v>3.8009779894370727E-3</v>
      </c>
      <c r="AN432" s="5">
        <f t="shared" si="701"/>
        <v>2.6756580035279163E-3</v>
      </c>
      <c r="AO432" s="5">
        <f t="shared" si="702"/>
        <v>9.4175048786631721E-4</v>
      </c>
      <c r="AP432" s="5">
        <f t="shared" si="703"/>
        <v>2.2097841109914066E-4</v>
      </c>
      <c r="AQ432" s="5">
        <f t="shared" si="704"/>
        <v>3.8888850179310305E-5</v>
      </c>
      <c r="AR432" s="5">
        <f t="shared" si="705"/>
        <v>2.0050834707933444E-4</v>
      </c>
      <c r="AS432" s="5">
        <f t="shared" si="706"/>
        <v>2.5422618702906978E-4</v>
      </c>
      <c r="AT432" s="5">
        <f t="shared" si="707"/>
        <v>1.6116773967960368E-4</v>
      </c>
      <c r="AU432" s="5">
        <f t="shared" si="708"/>
        <v>6.8115302143552319E-5</v>
      </c>
      <c r="AV432" s="5">
        <f t="shared" si="709"/>
        <v>2.1590988348525822E-5</v>
      </c>
      <c r="AW432" s="5">
        <f t="shared" si="710"/>
        <v>1.3574096093125736E-7</v>
      </c>
      <c r="AX432" s="5">
        <f t="shared" si="711"/>
        <v>8.0321522379786633E-4</v>
      </c>
      <c r="AY432" s="5">
        <f t="shared" si="712"/>
        <v>5.6541480852629581E-4</v>
      </c>
      <c r="AZ432" s="5">
        <f t="shared" si="713"/>
        <v>1.9900886850053064E-4</v>
      </c>
      <c r="BA432" s="5">
        <f t="shared" si="714"/>
        <v>4.6696725005708336E-5</v>
      </c>
      <c r="BB432" s="5">
        <f t="shared" si="715"/>
        <v>8.2179156487676767E-6</v>
      </c>
      <c r="BC432" s="5">
        <f t="shared" si="716"/>
        <v>1.1569828522579283E-6</v>
      </c>
      <c r="BD432" s="5">
        <f t="shared" si="717"/>
        <v>2.352428616739719E-5</v>
      </c>
      <c r="BE432" s="5">
        <f t="shared" si="718"/>
        <v>2.9826636456944092E-5</v>
      </c>
      <c r="BF432" s="5">
        <f t="shared" si="719"/>
        <v>1.8908719185019561E-5</v>
      </c>
      <c r="BG432" s="5">
        <f t="shared" si="720"/>
        <v>7.9915070037939423E-6</v>
      </c>
      <c r="BH432" s="5">
        <f t="shared" si="721"/>
        <v>2.5331244107592979E-6</v>
      </c>
      <c r="BI432" s="5">
        <f t="shared" si="722"/>
        <v>6.4235386665752269E-7</v>
      </c>
      <c r="BJ432" s="8">
        <f t="shared" si="723"/>
        <v>0.49886207351207407</v>
      </c>
      <c r="BK432" s="8">
        <f t="shared" si="724"/>
        <v>0.29463454954832813</v>
      </c>
      <c r="BL432" s="8">
        <f t="shared" si="725"/>
        <v>0.19861852594999954</v>
      </c>
      <c r="BM432" s="8">
        <f t="shared" si="726"/>
        <v>0.31534660831550465</v>
      </c>
      <c r="BN432" s="8">
        <f t="shared" si="727"/>
        <v>0.68429593398340016</v>
      </c>
    </row>
    <row r="433" spans="1:66" x14ac:dyDescent="0.25">
      <c r="A433" t="s">
        <v>145</v>
      </c>
      <c r="B433" t="s">
        <v>427</v>
      </c>
      <c r="C433" t="s">
        <v>349</v>
      </c>
      <c r="D433" s="16"/>
      <c r="E433">
        <f>VLOOKUP(A433,home!$A$2:$E$405,3,FALSE)</f>
        <v>1.4406000000000001</v>
      </c>
      <c r="F433">
        <f>VLOOKUP(B433,home!$B$2:$E$405,3,FALSE)</f>
        <v>1.1358999999999999</v>
      </c>
      <c r="G433">
        <f>VLOOKUP(C433,away!$B$2:$E$405,4,FALSE)</f>
        <v>1.0097</v>
      </c>
      <c r="H433">
        <f>VLOOKUP(A433,away!$A$2:$E$405,3,FALSE)</f>
        <v>1.2678</v>
      </c>
      <c r="I433">
        <f>VLOOKUP(C433,away!$B$2:$E$405,3,FALSE)</f>
        <v>0.78879999999999995</v>
      </c>
      <c r="J433">
        <f>VLOOKUP(B433,home!$B$2:$E$405,4,FALSE)</f>
        <v>0.71709999999999996</v>
      </c>
      <c r="K433" s="3">
        <f t="shared" si="672"/>
        <v>1.652250402138</v>
      </c>
      <c r="L433" s="3">
        <f t="shared" si="673"/>
        <v>0.71712914294399988</v>
      </c>
      <c r="M433" s="5">
        <f t="shared" si="674"/>
        <v>9.3538744851509273E-2</v>
      </c>
      <c r="N433" s="5">
        <f t="shared" si="675"/>
        <v>0.15454942879638997</v>
      </c>
      <c r="O433" s="5">
        <f t="shared" si="676"/>
        <v>6.707935992742034E-2</v>
      </c>
      <c r="P433" s="5">
        <f t="shared" si="677"/>
        <v>0.11083189941523988</v>
      </c>
      <c r="Q433" s="5">
        <f t="shared" si="678"/>
        <v>0.1276771779395168</v>
      </c>
      <c r="R433" s="5">
        <f t="shared" si="679"/>
        <v>2.4052281946991511E-2</v>
      </c>
      <c r="S433" s="5">
        <f t="shared" si="680"/>
        <v>3.2830539760529111E-2</v>
      </c>
      <c r="T433" s="5">
        <f t="shared" si="681"/>
        <v>9.1561025189274267E-2</v>
      </c>
      <c r="U433" s="5">
        <f t="shared" si="682"/>
        <v>3.9740392519253279E-2</v>
      </c>
      <c r="V433" s="5">
        <f t="shared" si="683"/>
        <v>4.3222387403486062E-3</v>
      </c>
      <c r="W433" s="5">
        <f t="shared" si="684"/>
        <v>7.0318222864803839E-2</v>
      </c>
      <c r="X433" s="5">
        <f t="shared" si="685"/>
        <v>5.0427246896381957E-2</v>
      </c>
      <c r="Y433" s="5">
        <f t="shared" si="686"/>
        <v>1.8081424173913931E-2</v>
      </c>
      <c r="Z433" s="5">
        <f t="shared" si="687"/>
        <v>5.7495307794978214E-3</v>
      </c>
      <c r="AA433" s="5">
        <f t="shared" si="688"/>
        <v>9.4996645425300848E-3</v>
      </c>
      <c r="AB433" s="5">
        <f t="shared" si="689"/>
        <v>7.8479122802857185E-3</v>
      </c>
      <c r="AC433" s="5">
        <f t="shared" si="690"/>
        <v>3.2008255648464104E-4</v>
      </c>
      <c r="AD433" s="5">
        <f t="shared" si="691"/>
        <v>2.9045828001500441E-2</v>
      </c>
      <c r="AE433" s="5">
        <f t="shared" si="692"/>
        <v>2.0829609740814846E-2</v>
      </c>
      <c r="AF433" s="5">
        <f t="shared" si="693"/>
        <v>7.4687600906442695E-3</v>
      </c>
      <c r="AG433" s="5">
        <f t="shared" si="694"/>
        <v>1.7853551742193587E-3</v>
      </c>
      <c r="AH433" s="5">
        <f t="shared" si="695"/>
        <v>1.030789020057855E-3</v>
      </c>
      <c r="AI433" s="5">
        <f t="shared" si="696"/>
        <v>1.7031215729100258E-3</v>
      </c>
      <c r="AJ433" s="5">
        <f t="shared" si="697"/>
        <v>1.4069916518652469E-3</v>
      </c>
      <c r="AK433" s="5">
        <f t="shared" si="698"/>
        <v>7.7490084086638729E-4</v>
      </c>
      <c r="AL433" s="5">
        <f t="shared" si="699"/>
        <v>1.5170337280533291E-5</v>
      </c>
      <c r="AM433" s="5">
        <f t="shared" si="700"/>
        <v>9.5981961991820526E-3</v>
      </c>
      <c r="AN433" s="5">
        <f t="shared" si="701"/>
        <v>6.8831462141277829E-3</v>
      </c>
      <c r="AO433" s="5">
        <f t="shared" si="702"/>
        <v>2.4680523726478467E-3</v>
      </c>
      <c r="AP433" s="5">
        <f t="shared" si="703"/>
        <v>5.899707609126186E-4</v>
      </c>
      <c r="AQ433" s="5">
        <f t="shared" si="704"/>
        <v>1.057713065338214E-4</v>
      </c>
      <c r="AR433" s="5">
        <f t="shared" si="705"/>
        <v>1.4784176930203504E-4</v>
      </c>
      <c r="AS433" s="5">
        <f t="shared" si="706"/>
        <v>2.4427162278208079E-4</v>
      </c>
      <c r="AT433" s="5">
        <f t="shared" si="707"/>
        <v>2.0179894348629749E-4</v>
      </c>
      <c r="AU433" s="5">
        <f t="shared" si="708"/>
        <v>1.1114079517541946E-4</v>
      </c>
      <c r="AV433" s="5">
        <f t="shared" si="709"/>
        <v>4.5908105880631026E-5</v>
      </c>
      <c r="AW433" s="5">
        <f t="shared" si="710"/>
        <v>4.9930506760132339E-7</v>
      </c>
      <c r="AX433" s="5">
        <f t="shared" si="711"/>
        <v>2.6431039216496606E-3</v>
      </c>
      <c r="AY433" s="5">
        <f t="shared" si="712"/>
        <v>1.8954468500445463E-3</v>
      </c>
      <c r="AZ433" s="5">
        <f t="shared" si="713"/>
        <v>6.796400875341747E-4</v>
      </c>
      <c r="BA433" s="5">
        <f t="shared" si="714"/>
        <v>1.6246323782792262E-4</v>
      </c>
      <c r="BB433" s="5">
        <f t="shared" si="715"/>
        <v>2.9126780625861338E-5</v>
      </c>
      <c r="BC433" s="5">
        <f t="shared" si="716"/>
        <v>4.1775326453883688E-6</v>
      </c>
      <c r="BD433" s="5">
        <f t="shared" si="717"/>
        <v>1.7670273551815479E-5</v>
      </c>
      <c r="BE433" s="5">
        <f t="shared" si="718"/>
        <v>2.9195716581875591E-5</v>
      </c>
      <c r="BF433" s="5">
        <f t="shared" si="719"/>
        <v>2.4119317231555519E-5</v>
      </c>
      <c r="BG433" s="5">
        <f t="shared" si="720"/>
        <v>1.3283717198377193E-5</v>
      </c>
      <c r="BH433" s="5">
        <f t="shared" si="721"/>
        <v>5.4870067707265518E-6</v>
      </c>
      <c r="BI433" s="5">
        <f t="shared" si="722"/>
        <v>1.8131818286933738E-6</v>
      </c>
      <c r="BJ433" s="8">
        <f t="shared" si="723"/>
        <v>0.59680317413119111</v>
      </c>
      <c r="BK433" s="8">
        <f t="shared" si="724"/>
        <v>0.24375412251143661</v>
      </c>
      <c r="BL433" s="8">
        <f t="shared" si="725"/>
        <v>0.15397794475196999</v>
      </c>
      <c r="BM433" s="8">
        <f t="shared" si="726"/>
        <v>0.42066093175205116</v>
      </c>
      <c r="BN433" s="8">
        <f t="shared" si="727"/>
        <v>0.57772889287706775</v>
      </c>
    </row>
    <row r="434" spans="1:66" x14ac:dyDescent="0.25">
      <c r="A434" t="s">
        <v>145</v>
      </c>
      <c r="B434" t="s">
        <v>432</v>
      </c>
      <c r="C434" t="s">
        <v>434</v>
      </c>
      <c r="D434" s="16"/>
      <c r="E434">
        <f>VLOOKUP(A434,home!$A$2:$E$405,3,FALSE)</f>
        <v>1.4406000000000001</v>
      </c>
      <c r="F434">
        <f>VLOOKUP(B434,home!$B$2:$E$405,3,FALSE)</f>
        <v>1.0578000000000001</v>
      </c>
      <c r="G434">
        <f>VLOOKUP(C434,away!$B$2:$E$405,4,FALSE)</f>
        <v>1.0728</v>
      </c>
      <c r="H434">
        <f>VLOOKUP(A434,away!$A$2:$E$405,3,FALSE)</f>
        <v>1.2678</v>
      </c>
      <c r="I434">
        <f>VLOOKUP(C434,away!$B$2:$E$405,3,FALSE)</f>
        <v>0.71709999999999996</v>
      </c>
      <c r="J434">
        <f>VLOOKUP(B434,home!$B$2:$E$405,4,FALSE)</f>
        <v>1.9156</v>
      </c>
      <c r="K434" s="3">
        <f t="shared" si="672"/>
        <v>1.6348041743040003</v>
      </c>
      <c r="L434" s="3">
        <f t="shared" si="673"/>
        <v>1.7415473963279999</v>
      </c>
      <c r="M434" s="5">
        <f t="shared" si="674"/>
        <v>3.4171901347654854E-2</v>
      </c>
      <c r="N434" s="5">
        <f t="shared" si="675"/>
        <v>5.586436696705064E-2</v>
      </c>
      <c r="O434" s="5">
        <f t="shared" si="676"/>
        <v>5.9511985819585569E-2</v>
      </c>
      <c r="P434" s="5">
        <f t="shared" si="677"/>
        <v>9.7290442838978947E-2</v>
      </c>
      <c r="Q434" s="5">
        <f t="shared" si="678"/>
        <v>4.5663650156292458E-2</v>
      </c>
      <c r="R434" s="5">
        <f t="shared" si="679"/>
        <v>5.1821471977204062E-2</v>
      </c>
      <c r="S434" s="5">
        <f t="shared" si="680"/>
        <v>6.9248636266286009E-2</v>
      </c>
      <c r="T434" s="5">
        <f t="shared" si="681"/>
        <v>7.9525411036523788E-2</v>
      </c>
      <c r="U434" s="5">
        <f t="shared" si="682"/>
        <v>8.471795870691097E-2</v>
      </c>
      <c r="V434" s="5">
        <f t="shared" si="683"/>
        <v>2.1906336371380907E-2</v>
      </c>
      <c r="W434" s="5">
        <f t="shared" si="684"/>
        <v>2.4883708629821474E-2</v>
      </c>
      <c r="X434" s="5">
        <f t="shared" si="685"/>
        <v>4.3336157975250165E-2</v>
      </c>
      <c r="Y434" s="5">
        <f t="shared" si="686"/>
        <v>3.7735986544327915E-2</v>
      </c>
      <c r="Z434" s="5">
        <f t="shared" si="687"/>
        <v>3.0083183198594717E-2</v>
      </c>
      <c r="AA434" s="5">
        <f t="shared" si="688"/>
        <v>4.9180113469414602E-2</v>
      </c>
      <c r="AB434" s="5">
        <f t="shared" si="689"/>
        <v>4.0199927396271706E-2</v>
      </c>
      <c r="AC434" s="5">
        <f t="shared" si="690"/>
        <v>3.8980805180919981E-3</v>
      </c>
      <c r="AD434" s="5">
        <f t="shared" si="691"/>
        <v>1.0169997685049156E-2</v>
      </c>
      <c r="AE434" s="5">
        <f t="shared" si="692"/>
        <v>1.7711532989059142E-2</v>
      </c>
      <c r="AF434" s="5">
        <f t="shared" si="693"/>
        <v>1.5422737081036718E-2</v>
      </c>
      <c r="AG434" s="5">
        <f t="shared" si="694"/>
        <v>8.9531425359102648E-3</v>
      </c>
      <c r="AH434" s="5">
        <f t="shared" si="695"/>
        <v>1.3097822343192721E-2</v>
      </c>
      <c r="AI434" s="5">
        <f t="shared" si="696"/>
        <v>2.1412374640943661E-2</v>
      </c>
      <c r="AJ434" s="5">
        <f t="shared" si="697"/>
        <v>1.7502519722387911E-2</v>
      </c>
      <c r="AK434" s="5">
        <f t="shared" si="698"/>
        <v>9.5377307676659494E-3</v>
      </c>
      <c r="AL434" s="5">
        <f t="shared" si="699"/>
        <v>4.4392727927993207E-4</v>
      </c>
      <c r="AM434" s="5">
        <f t="shared" si="700"/>
        <v>3.3251909336360738E-3</v>
      </c>
      <c r="AN434" s="5">
        <f t="shared" si="701"/>
        <v>5.7909776127673751E-3</v>
      </c>
      <c r="AO434" s="5">
        <f t="shared" si="702"/>
        <v>5.0426309918543809E-3</v>
      </c>
      <c r="AP434" s="5">
        <f t="shared" si="703"/>
        <v>2.9273269581689587E-3</v>
      </c>
      <c r="AQ434" s="5">
        <f t="shared" si="704"/>
        <v>1.2745196605499791E-3</v>
      </c>
      <c r="AR434" s="5">
        <f t="shared" si="705"/>
        <v>4.5620956798707929E-3</v>
      </c>
      <c r="AS434" s="5">
        <f t="shared" si="706"/>
        <v>7.4581330610270181E-3</v>
      </c>
      <c r="AT434" s="5">
        <f t="shared" si="707"/>
        <v>6.0962935303408216E-3</v>
      </c>
      <c r="AU434" s="5">
        <f t="shared" si="708"/>
        <v>3.3220820370612153E-3</v>
      </c>
      <c r="AV434" s="5">
        <f t="shared" si="709"/>
        <v>1.3577383953920028E-3</v>
      </c>
      <c r="AW434" s="5">
        <f t="shared" si="710"/>
        <v>3.5108345913639004E-5</v>
      </c>
      <c r="AX434" s="5">
        <f t="shared" si="711"/>
        <v>9.0600600311101188E-4</v>
      </c>
      <c r="AY434" s="5">
        <f t="shared" si="712"/>
        <v>1.5778523957755205E-3</v>
      </c>
      <c r="AZ434" s="5">
        <f t="shared" si="713"/>
        <v>1.3739523658263776E-3</v>
      </c>
      <c r="BA434" s="5">
        <f t="shared" si="714"/>
        <v>7.9760105512787448E-4</v>
      </c>
      <c r="BB434" s="5">
        <f t="shared" si="715"/>
        <v>3.4726501021660396E-4</v>
      </c>
      <c r="BC434" s="5">
        <f t="shared" si="716"/>
        <v>1.2095569487570848E-4</v>
      </c>
      <c r="BD434" s="5">
        <f t="shared" si="717"/>
        <v>1.3241843088463655E-3</v>
      </c>
      <c r="BE434" s="5">
        <f t="shared" si="718"/>
        <v>2.1647820356498954E-3</v>
      </c>
      <c r="BF434" s="5">
        <f t="shared" si="719"/>
        <v>1.7694973541693808E-3</v>
      </c>
      <c r="BG434" s="5">
        <f t="shared" si="720"/>
        <v>9.6426055367199593E-4</v>
      </c>
      <c r="BH434" s="5">
        <f t="shared" si="721"/>
        <v>3.9409429456491635E-4</v>
      </c>
      <c r="BI434" s="5">
        <f t="shared" si="722"/>
        <v>1.2885339956482305E-4</v>
      </c>
      <c r="BJ434" s="8">
        <f t="shared" si="723"/>
        <v>0.36275097028223158</v>
      </c>
      <c r="BK434" s="8">
        <f t="shared" si="724"/>
        <v>0.22853717701744813</v>
      </c>
      <c r="BL434" s="8">
        <f t="shared" si="725"/>
        <v>0.37652391949373631</v>
      </c>
      <c r="BM434" s="8">
        <f t="shared" si="726"/>
        <v>0.65202868683538251</v>
      </c>
      <c r="BN434" s="8">
        <f t="shared" si="727"/>
        <v>0.34432381910676652</v>
      </c>
    </row>
    <row r="435" spans="1:66" x14ac:dyDescent="0.25">
      <c r="A435" t="s">
        <v>145</v>
      </c>
      <c r="B435" t="s">
        <v>433</v>
      </c>
      <c r="C435" t="s">
        <v>357</v>
      </c>
      <c r="D435" s="16"/>
      <c r="E435">
        <f>VLOOKUP(A435,home!$A$2:$E$405,3,FALSE)</f>
        <v>1.4406000000000001</v>
      </c>
      <c r="F435">
        <f>VLOOKUP(B435,home!$B$2:$E$405,3,FALSE)</f>
        <v>0.82640000000000002</v>
      </c>
      <c r="G435">
        <f>VLOOKUP(C435,away!$B$2:$E$405,4,FALSE)</f>
        <v>0.66259999999999997</v>
      </c>
      <c r="H435">
        <f>VLOOKUP(A435,away!$A$2:$E$405,3,FALSE)</f>
        <v>1.2678</v>
      </c>
      <c r="I435">
        <f>VLOOKUP(C435,away!$B$2:$E$405,3,FALSE)</f>
        <v>0.96799999999999997</v>
      </c>
      <c r="J435">
        <f>VLOOKUP(B435,home!$B$2:$E$405,4,FALSE)</f>
        <v>1.3522000000000001</v>
      </c>
      <c r="K435" s="3">
        <f t="shared" si="672"/>
        <v>0.78883314518400005</v>
      </c>
      <c r="L435" s="3">
        <f t="shared" si="673"/>
        <v>1.6594609468800001</v>
      </c>
      <c r="M435" s="5">
        <f t="shared" si="674"/>
        <v>8.6440921047262809E-2</v>
      </c>
      <c r="N435" s="5">
        <f t="shared" si="675"/>
        <v>6.8187463622314134E-2</v>
      </c>
      <c r="O435" s="5">
        <f t="shared" si="676"/>
        <v>0.14344533269027004</v>
      </c>
      <c r="P435" s="5">
        <f t="shared" si="677"/>
        <v>0.11315443294803097</v>
      </c>
      <c r="Q435" s="5">
        <f t="shared" si="678"/>
        <v>2.6894265695654826E-2</v>
      </c>
      <c r="R435" s="5">
        <f t="shared" si="679"/>
        <v>0.1190209638058561</v>
      </c>
      <c r="S435" s="5">
        <f t="shared" si="680"/>
        <v>3.7030857436114409E-2</v>
      </c>
      <c r="T435" s="5">
        <f t="shared" si="681"/>
        <v>4.4629983616953653E-2</v>
      </c>
      <c r="U435" s="5">
        <f t="shared" si="682"/>
        <v>9.3887681221804492E-2</v>
      </c>
      <c r="V435" s="5">
        <f t="shared" si="683"/>
        <v>5.3860880086229954E-3</v>
      </c>
      <c r="W435" s="5">
        <f t="shared" si="684"/>
        <v>7.0716960653725187E-3</v>
      </c>
      <c r="X435" s="5">
        <f t="shared" si="685"/>
        <v>1.173520344869065E-2</v>
      </c>
      <c r="Y435" s="5">
        <f t="shared" si="686"/>
        <v>9.7370559133968162E-3</v>
      </c>
      <c r="Z435" s="5">
        <f t="shared" si="687"/>
        <v>6.5836880431945397E-2</v>
      </c>
      <c r="AA435" s="5">
        <f t="shared" si="688"/>
        <v>5.193431346023443E-2</v>
      </c>
      <c r="AB435" s="5">
        <f t="shared" si="689"/>
        <v>2.0483753914904236E-2</v>
      </c>
      <c r="AC435" s="5">
        <f t="shared" si="690"/>
        <v>4.4066204917770794E-4</v>
      </c>
      <c r="AD435" s="5">
        <f t="shared" si="691"/>
        <v>1.3945970622582804E-3</v>
      </c>
      <c r="AE435" s="5">
        <f t="shared" si="692"/>
        <v>2.3142793614511921E-3</v>
      </c>
      <c r="AF435" s="5">
        <f t="shared" si="693"/>
        <v>1.920228110249319E-3</v>
      </c>
      <c r="AG435" s="5">
        <f t="shared" si="694"/>
        <v>1.062181186019976E-3</v>
      </c>
      <c r="AH435" s="5">
        <f t="shared" si="695"/>
        <v>2.7313432985305378E-2</v>
      </c>
      <c r="AI435" s="5">
        <f t="shared" si="696"/>
        <v>2.1545741247570849E-2</v>
      </c>
      <c r="AJ435" s="5">
        <f t="shared" si="697"/>
        <v>8.4979974168209772E-3</v>
      </c>
      <c r="AK435" s="5">
        <f t="shared" si="698"/>
        <v>2.2345006766921333E-3</v>
      </c>
      <c r="AL435" s="5">
        <f t="shared" si="699"/>
        <v>2.3073731141368864E-5</v>
      </c>
      <c r="AM435" s="5">
        <f t="shared" si="700"/>
        <v>2.2002087737711329E-4</v>
      </c>
      <c r="AN435" s="5">
        <f t="shared" si="701"/>
        <v>3.6511605350559277E-4</v>
      </c>
      <c r="AO435" s="5">
        <f t="shared" si="702"/>
        <v>3.0294791593573993E-4</v>
      </c>
      <c r="AP435" s="5">
        <f t="shared" si="703"/>
        <v>1.6757674514468189E-4</v>
      </c>
      <c r="AQ435" s="5">
        <f t="shared" si="704"/>
        <v>6.9521766043215597E-5</v>
      </c>
      <c r="AR435" s="5">
        <f t="shared" si="705"/>
        <v>9.0651150728676515E-3</v>
      </c>
      <c r="AS435" s="5">
        <f t="shared" si="706"/>
        <v>7.1508632343850751E-3</v>
      </c>
      <c r="AT435" s="5">
        <f t="shared" si="707"/>
        <v>2.8204189679803047E-3</v>
      </c>
      <c r="AU435" s="5">
        <f t="shared" si="708"/>
        <v>7.416133217495052E-4</v>
      </c>
      <c r="AV435" s="5">
        <f t="shared" si="709"/>
        <v>1.4625229227650398E-4</v>
      </c>
      <c r="AW435" s="5">
        <f t="shared" si="710"/>
        <v>8.3901072793899382E-7</v>
      </c>
      <c r="AX435" s="5">
        <f t="shared" si="711"/>
        <v>2.892662678458857E-5</v>
      </c>
      <c r="AY435" s="5">
        <f t="shared" si="712"/>
        <v>4.8002607473997719E-5</v>
      </c>
      <c r="AZ435" s="5">
        <f t="shared" si="713"/>
        <v>3.9829226225754615E-5</v>
      </c>
      <c r="BA435" s="5">
        <f t="shared" si="714"/>
        <v>2.2031681822029496E-5</v>
      </c>
      <c r="BB435" s="5">
        <f t="shared" si="715"/>
        <v>9.1401788944359916E-6</v>
      </c>
      <c r="BC435" s="5">
        <f t="shared" si="716"/>
        <v>3.033553984562667E-6</v>
      </c>
      <c r="BD435" s="5">
        <f t="shared" si="717"/>
        <v>2.5072007403995201E-3</v>
      </c>
      <c r="BE435" s="5">
        <f t="shared" si="718"/>
        <v>1.9777630456570073E-3</v>
      </c>
      <c r="BF435" s="5">
        <f t="shared" si="719"/>
        <v>7.8006252186715191E-4</v>
      </c>
      <c r="BG435" s="5">
        <f t="shared" si="720"/>
        <v>2.051130575215428E-4</v>
      </c>
      <c r="BH435" s="5">
        <f t="shared" si="721"/>
        <v>4.0449994570756324E-5</v>
      </c>
      <c r="BI435" s="5">
        <f t="shared" si="722"/>
        <v>6.3816592879850896E-6</v>
      </c>
      <c r="BJ435" s="8">
        <f t="shared" si="723"/>
        <v>0.17622310131555308</v>
      </c>
      <c r="BK435" s="8">
        <f t="shared" si="724"/>
        <v>0.24252403782782425</v>
      </c>
      <c r="BL435" s="8">
        <f t="shared" si="725"/>
        <v>0.51380495132802184</v>
      </c>
      <c r="BM435" s="8">
        <f t="shared" si="726"/>
        <v>0.44119842749720933</v>
      </c>
      <c r="BN435" s="8">
        <f t="shared" si="727"/>
        <v>0.55714337980938888</v>
      </c>
    </row>
    <row r="436" spans="1:66" x14ac:dyDescent="0.25">
      <c r="A436" t="s">
        <v>21</v>
      </c>
      <c r="B436" t="s">
        <v>23</v>
      </c>
      <c r="C436" t="s">
        <v>267</v>
      </c>
      <c r="D436" s="16"/>
      <c r="E436">
        <f>VLOOKUP(A436,home!$A$2:$E$405,3,FALSE)</f>
        <v>1.3974</v>
      </c>
      <c r="F436">
        <f>VLOOKUP(B436,home!$B$2:$E$405,3,FALSE)</f>
        <v>1.6194999999999999</v>
      </c>
      <c r="G436">
        <f>VLOOKUP(C436,away!$B$2:$E$405,4,FALSE)</f>
        <v>1.0546</v>
      </c>
      <c r="H436">
        <f>VLOOKUP(A436,away!$A$2:$E$405,3,FALSE)</f>
        <v>1.3632</v>
      </c>
      <c r="I436">
        <f>VLOOKUP(C436,away!$B$2:$E$405,3,FALSE)</f>
        <v>1.0424</v>
      </c>
      <c r="J436">
        <f>VLOOKUP(B436,home!$B$2:$E$405,4,FALSE)</f>
        <v>0.81079999999999997</v>
      </c>
      <c r="K436" s="3">
        <f t="shared" si="672"/>
        <v>2.3866539757799998</v>
      </c>
      <c r="L436" s="3">
        <f t="shared" si="673"/>
        <v>1.1521465405439999</v>
      </c>
      <c r="M436" s="5">
        <f t="shared" si="674"/>
        <v>2.9048148974389201E-2</v>
      </c>
      <c r="N436" s="5">
        <f t="shared" si="675"/>
        <v>6.9327880238775702E-2</v>
      </c>
      <c r="O436" s="5">
        <f t="shared" si="676"/>
        <v>3.3467724350049251E-2</v>
      </c>
      <c r="P436" s="5">
        <f t="shared" si="677"/>
        <v>7.9875877380354163E-2</v>
      </c>
      <c r="Q436" s="5">
        <f t="shared" si="678"/>
        <v>8.2730830502136879E-2</v>
      </c>
      <c r="R436" s="5">
        <f t="shared" si="679"/>
        <v>1.9279861414894722E-2</v>
      </c>
      <c r="S436" s="5">
        <f t="shared" si="680"/>
        <v>5.4910175110525553E-2</v>
      </c>
      <c r="T436" s="5">
        <f t="shared" si="681"/>
        <v>9.5318040159369025E-2</v>
      </c>
      <c r="U436" s="5">
        <f t="shared" si="682"/>
        <v>4.6014357898345903E-2</v>
      </c>
      <c r="V436" s="5">
        <f t="shared" si="683"/>
        <v>1.6776737049499377E-2</v>
      </c>
      <c r="W436" s="5">
        <f t="shared" si="684"/>
        <v>6.5816621845835421E-2</v>
      </c>
      <c r="X436" s="5">
        <f t="shared" si="685"/>
        <v>7.5830393169971921E-2</v>
      </c>
      <c r="Y436" s="5">
        <f t="shared" si="686"/>
        <v>4.3683862579437266E-2</v>
      </c>
      <c r="Z436" s="5">
        <f t="shared" si="687"/>
        <v>7.404408543779566E-3</v>
      </c>
      <c r="AA436" s="5">
        <f t="shared" si="688"/>
        <v>1.76717610893109E-2</v>
      </c>
      <c r="AB436" s="5">
        <f t="shared" si="689"/>
        <v>2.1088189431419081E-2</v>
      </c>
      <c r="AC436" s="5">
        <f t="shared" si="690"/>
        <v>2.8832658850950817E-3</v>
      </c>
      <c r="AD436" s="5">
        <f t="shared" si="691"/>
        <v>3.9270375550192971E-2</v>
      </c>
      <c r="AE436" s="5">
        <f t="shared" si="692"/>
        <v>4.5245227336018504E-2</v>
      </c>
      <c r="AF436" s="5">
        <f t="shared" si="693"/>
        <v>2.6064566075660277E-2</v>
      </c>
      <c r="AG436" s="5">
        <f t="shared" si="694"/>
        <v>1.0010066544950826E-2</v>
      </c>
      <c r="AH436" s="5">
        <f t="shared" si="695"/>
        <v>2.1327409221225161E-3</v>
      </c>
      <c r="AI436" s="5">
        <f t="shared" si="696"/>
        <v>5.0901146010924065E-3</v>
      </c>
      <c r="AJ436" s="5">
        <f t="shared" si="697"/>
        <v>6.0741711249365105E-3</v>
      </c>
      <c r="AK436" s="5">
        <f t="shared" si="698"/>
        <v>4.8323148882992656E-3</v>
      </c>
      <c r="AL436" s="5">
        <f t="shared" si="699"/>
        <v>3.1713331199983004E-4</v>
      </c>
      <c r="AM436" s="5">
        <f t="shared" si="700"/>
        <v>1.8744959587448345E-2</v>
      </c>
      <c r="AN436" s="5">
        <f t="shared" si="701"/>
        <v>2.1596940341315693E-2</v>
      </c>
      <c r="AO436" s="5">
        <f t="shared" si="702"/>
        <v>1.2441420050291018E-2</v>
      </c>
      <c r="AP436" s="5">
        <f t="shared" si="703"/>
        <v>4.7781130234658496E-3</v>
      </c>
      <c r="AQ436" s="5">
        <f t="shared" si="704"/>
        <v>1.376271597578603E-3</v>
      </c>
      <c r="AR436" s="5">
        <f t="shared" si="705"/>
        <v>4.9144601506001507E-4</v>
      </c>
      <c r="AS436" s="5">
        <f t="shared" si="706"/>
        <v>1.1729115857242226E-3</v>
      </c>
      <c r="AT436" s="5">
        <f t="shared" si="707"/>
        <v>1.3996670496535704E-3</v>
      </c>
      <c r="AU436" s="5">
        <f t="shared" si="708"/>
        <v>1.1135069762746521E-3</v>
      </c>
      <c r="AV436" s="5">
        <f t="shared" si="709"/>
        <v>6.6438896299616601E-4</v>
      </c>
      <c r="AW436" s="5">
        <f t="shared" si="710"/>
        <v>2.4223480321947358E-5</v>
      </c>
      <c r="AX436" s="5">
        <f t="shared" si="711"/>
        <v>7.4562887208698379E-3</v>
      </c>
      <c r="AY436" s="5">
        <f t="shared" si="712"/>
        <v>8.5907372550474287E-3</v>
      </c>
      <c r="AZ436" s="5">
        <f t="shared" si="713"/>
        <v>4.9488941045626785E-3</v>
      </c>
      <c r="BA436" s="5">
        <f t="shared" si="714"/>
        <v>1.9006170740301614E-3</v>
      </c>
      <c r="BB436" s="5">
        <f t="shared" si="715"/>
        <v>5.4744734668567762E-4</v>
      </c>
      <c r="BC436" s="5">
        <f t="shared" si="716"/>
        <v>1.2614791332277893E-4</v>
      </c>
      <c r="BD436" s="5">
        <f t="shared" si="717"/>
        <v>9.4369637685921826E-5</v>
      </c>
      <c r="BE436" s="5">
        <f t="shared" si="718"/>
        <v>2.2522767097602343E-4</v>
      </c>
      <c r="BF436" s="5">
        <f t="shared" si="719"/>
        <v>2.6877025819529803E-4</v>
      </c>
      <c r="BG436" s="5">
        <f t="shared" si="720"/>
        <v>2.1382053509774173E-4</v>
      </c>
      <c r="BH436" s="5">
        <f t="shared" si="721"/>
        <v>1.2757890754860806E-4</v>
      </c>
      <c r="BI436" s="5">
        <f t="shared" si="722"/>
        <v>6.0897341385310872E-5</v>
      </c>
      <c r="BJ436" s="8">
        <f t="shared" si="723"/>
        <v>0.63580570101696687</v>
      </c>
      <c r="BK436" s="8">
        <f t="shared" si="724"/>
        <v>0.19240207496691064</v>
      </c>
      <c r="BL436" s="8">
        <f t="shared" si="725"/>
        <v>0.16148382066106812</v>
      </c>
      <c r="BM436" s="8">
        <f t="shared" si="726"/>
        <v>0.6747991685533995</v>
      </c>
      <c r="BN436" s="8">
        <f t="shared" si="727"/>
        <v>0.31373032286059993</v>
      </c>
    </row>
    <row r="437" spans="1:66" x14ac:dyDescent="0.25">
      <c r="A437" t="s">
        <v>21</v>
      </c>
      <c r="B437" t="s">
        <v>271</v>
      </c>
      <c r="C437" t="s">
        <v>272</v>
      </c>
      <c r="D437" s="16"/>
      <c r="E437">
        <f>VLOOKUP(A437,home!$A$2:$E$405,3,FALSE)</f>
        <v>1.3974</v>
      </c>
      <c r="F437">
        <f>VLOOKUP(B437,home!$B$2:$E$405,3,FALSE)</f>
        <v>0.75329999999999997</v>
      </c>
      <c r="G437">
        <f>VLOOKUP(C437,away!$B$2:$E$405,4,FALSE)</f>
        <v>0.45200000000000001</v>
      </c>
      <c r="H437">
        <f>VLOOKUP(A437,away!$A$2:$E$405,3,FALSE)</f>
        <v>1.3632</v>
      </c>
      <c r="I437">
        <f>VLOOKUP(C437,away!$B$2:$E$405,3,FALSE)</f>
        <v>1.3898999999999999</v>
      </c>
      <c r="J437">
        <f>VLOOKUP(B437,home!$B$2:$E$405,4,FALSE)</f>
        <v>1.1196999999999999</v>
      </c>
      <c r="K437" s="3">
        <f t="shared" si="672"/>
        <v>0.47580296183999998</v>
      </c>
      <c r="L437" s="3">
        <f t="shared" si="673"/>
        <v>2.1215086680959998</v>
      </c>
      <c r="M437" s="5">
        <f t="shared" si="674"/>
        <v>7.4473521719196425E-2</v>
      </c>
      <c r="N437" s="5">
        <f t="shared" si="675"/>
        <v>3.5434722212649226E-2</v>
      </c>
      <c r="O437" s="5">
        <f t="shared" si="676"/>
        <v>0.15799622187091095</v>
      </c>
      <c r="P437" s="5">
        <f t="shared" si="677"/>
        <v>7.5175070325709206E-2</v>
      </c>
      <c r="Q437" s="5">
        <f t="shared" si="678"/>
        <v>8.4299728903780707E-3</v>
      </c>
      <c r="R437" s="5">
        <f t="shared" si="679"/>
        <v>0.16759517711277822</v>
      </c>
      <c r="S437" s="5">
        <f t="shared" si="680"/>
        <v>1.8970806898939221E-2</v>
      </c>
      <c r="T437" s="5">
        <f t="shared" si="681"/>
        <v>1.7884260558751367E-2</v>
      </c>
      <c r="U437" s="5">
        <f t="shared" si="682"/>
        <v>7.9742281660359252E-2</v>
      </c>
      <c r="V437" s="5">
        <f t="shared" si="683"/>
        <v>2.1277237717684072E-3</v>
      </c>
      <c r="W437" s="5">
        <f t="shared" si="684"/>
        <v>1.3370020231575975E-3</v>
      </c>
      <c r="X437" s="5">
        <f t="shared" si="685"/>
        <v>2.8364613813907321E-3</v>
      </c>
      <c r="Y437" s="5">
        <f t="shared" si="686"/>
        <v>3.0087887036699961E-3</v>
      </c>
      <c r="Z437" s="5">
        <f t="shared" si="687"/>
        <v>0.11851820699194772</v>
      </c>
      <c r="AA437" s="5">
        <f t="shared" si="688"/>
        <v>5.639131391873492E-2</v>
      </c>
      <c r="AB437" s="5">
        <f t="shared" si="689"/>
        <v>1.3415577092291646E-2</v>
      </c>
      <c r="AC437" s="5">
        <f t="shared" si="690"/>
        <v>1.3423544744825045E-4</v>
      </c>
      <c r="AD437" s="5">
        <f t="shared" si="691"/>
        <v>1.5903738065111423E-4</v>
      </c>
      <c r="AE437" s="5">
        <f t="shared" si="692"/>
        <v>3.3739918160262188E-4</v>
      </c>
      <c r="AF437" s="5">
        <f t="shared" si="693"/>
        <v>3.5789764418922944E-4</v>
      </c>
      <c r="AG437" s="5">
        <f t="shared" si="694"/>
        <v>2.5309431814619601E-4</v>
      </c>
      <c r="AH437" s="5">
        <f t="shared" si="695"/>
        <v>6.2859350865153291E-2</v>
      </c>
      <c r="AI437" s="5">
        <f t="shared" si="696"/>
        <v>2.9908665320979702E-2</v>
      </c>
      <c r="AJ437" s="5">
        <f t="shared" si="697"/>
        <v>7.115315772201718E-3</v>
      </c>
      <c r="AK437" s="5">
        <f t="shared" si="698"/>
        <v>1.1284961062801482E-3</v>
      </c>
      <c r="AL437" s="5">
        <f t="shared" si="699"/>
        <v>5.4199983936165309E-6</v>
      </c>
      <c r="AM437" s="5">
        <f t="shared" si="700"/>
        <v>1.5134091351415134E-5</v>
      </c>
      <c r="AN437" s="5">
        <f t="shared" si="701"/>
        <v>3.2107105985783913E-5</v>
      </c>
      <c r="AO437" s="5">
        <f t="shared" si="702"/>
        <v>3.4057751828158773E-5</v>
      </c>
      <c r="AP437" s="5">
        <f t="shared" si="703"/>
        <v>2.4084605239767065E-5</v>
      </c>
      <c r="AQ437" s="5">
        <f t="shared" si="704"/>
        <v>1.2773924695959048E-5</v>
      </c>
      <c r="AR437" s="5">
        <f t="shared" si="705"/>
        <v>2.6671331546262077E-2</v>
      </c>
      <c r="AS437" s="5">
        <f t="shared" si="706"/>
        <v>1.2690298545928121E-2</v>
      </c>
      <c r="AT437" s="5">
        <f t="shared" si="707"/>
        <v>3.0190408173932227E-3</v>
      </c>
      <c r="AU437" s="5">
        <f t="shared" si="708"/>
        <v>4.7882285427718339E-4</v>
      </c>
      <c r="AV437" s="5">
        <f t="shared" si="709"/>
        <v>5.6956333065441622E-5</v>
      </c>
      <c r="AW437" s="5">
        <f t="shared" si="710"/>
        <v>1.5197376008409702E-7</v>
      </c>
      <c r="AX437" s="5">
        <f t="shared" si="711"/>
        <v>1.2001409149600747E-6</v>
      </c>
      <c r="AY437" s="5">
        <f t="shared" si="712"/>
        <v>2.5461093540244631E-6</v>
      </c>
      <c r="AZ437" s="5">
        <f t="shared" si="713"/>
        <v>2.7007965322416032E-6</v>
      </c>
      <c r="BA437" s="5">
        <f t="shared" si="714"/>
        <v>1.9099210846380589E-6</v>
      </c>
      <c r="BB437" s="5">
        <f t="shared" si="715"/>
        <v>1.0129785341097394E-6</v>
      </c>
      <c r="BC437" s="5">
        <f t="shared" si="716"/>
        <v>4.2980854814179796E-7</v>
      </c>
      <c r="BD437" s="5">
        <f t="shared" si="717"/>
        <v>9.4305768441762215E-3</v>
      </c>
      <c r="BE437" s="5">
        <f t="shared" si="718"/>
        <v>4.4870963943187663E-3</v>
      </c>
      <c r="BF437" s="5">
        <f t="shared" si="719"/>
        <v>1.0674868772392269E-3</v>
      </c>
      <c r="BG437" s="5">
        <f t="shared" si="720"/>
        <v>1.6930447263858555E-4</v>
      </c>
      <c r="BH437" s="5">
        <f t="shared" si="721"/>
        <v>2.0138892383549555E-5</v>
      </c>
      <c r="BI437" s="5">
        <f t="shared" si="722"/>
        <v>1.9164289288539793E-6</v>
      </c>
      <c r="BJ437" s="8">
        <f t="shared" si="723"/>
        <v>7.0166593528655327E-2</v>
      </c>
      <c r="BK437" s="8">
        <f t="shared" si="724"/>
        <v>0.17088932427080916</v>
      </c>
      <c r="BL437" s="8">
        <f t="shared" si="725"/>
        <v>0.63424536972630108</v>
      </c>
      <c r="BM437" s="8">
        <f t="shared" si="726"/>
        <v>0.47471241425049709</v>
      </c>
      <c r="BN437" s="8">
        <f t="shared" si="727"/>
        <v>0.51910468613162208</v>
      </c>
    </row>
    <row r="438" spans="1:66" x14ac:dyDescent="0.25">
      <c r="A438" t="s">
        <v>154</v>
      </c>
      <c r="B438" t="s">
        <v>372</v>
      </c>
      <c r="C438" t="s">
        <v>155</v>
      </c>
      <c r="D438" s="16"/>
      <c r="E438">
        <f>VLOOKUP(A438,home!$A$2:$E$405,3,FALSE)</f>
        <v>1.3447</v>
      </c>
      <c r="F438">
        <f>VLOOKUP(B438,home!$B$2:$E$405,3,FALSE)</f>
        <v>0.30130000000000001</v>
      </c>
      <c r="G438">
        <f>VLOOKUP(C438,away!$B$2:$E$405,4,FALSE)</f>
        <v>0.93940000000000001</v>
      </c>
      <c r="H438">
        <f>VLOOKUP(A438,away!$A$2:$E$405,3,FALSE)</f>
        <v>1.05</v>
      </c>
      <c r="I438">
        <f>VLOOKUP(C438,away!$B$2:$E$405,3,FALSE)</f>
        <v>1.3533999999999999</v>
      </c>
      <c r="J438">
        <f>VLOOKUP(B438,home!$B$2:$E$405,4,FALSE)</f>
        <v>1.1969000000000001</v>
      </c>
      <c r="K438" s="3">
        <f t="shared" si="672"/>
        <v>0.38060552853400004</v>
      </c>
      <c r="L438" s="3">
        <f t="shared" si="673"/>
        <v>1.7008786830000002</v>
      </c>
      <c r="M438" s="5">
        <f t="shared" si="674"/>
        <v>0.12474492687201508</v>
      </c>
      <c r="N438" s="5">
        <f t="shared" si="675"/>
        <v>4.747860882405848E-2</v>
      </c>
      <c r="O438" s="5">
        <f t="shared" si="676"/>
        <v>0.2121759869290043</v>
      </c>
      <c r="P438" s="5">
        <f t="shared" si="677"/>
        <v>8.0755353647336769E-2</v>
      </c>
      <c r="Q438" s="5">
        <f t="shared" si="678"/>
        <v>9.0353105027699086E-3</v>
      </c>
      <c r="R438" s="5">
        <f t="shared" si="679"/>
        <v>0.18044280660601511</v>
      </c>
      <c r="S438" s="5">
        <f t="shared" si="680"/>
        <v>1.306952375986648E-2</v>
      </c>
      <c r="T438" s="5">
        <f t="shared" si="681"/>
        <v>1.536796702844735E-2</v>
      </c>
      <c r="U438" s="5">
        <f t="shared" si="682"/>
        <v>6.867752977844073E-2</v>
      </c>
      <c r="V438" s="5">
        <f t="shared" si="683"/>
        <v>9.4008188433019647E-4</v>
      </c>
      <c r="W438" s="5">
        <f t="shared" si="684"/>
        <v>1.1462963764585141E-3</v>
      </c>
      <c r="X438" s="5">
        <f t="shared" si="685"/>
        <v>1.94971107111843E-3</v>
      </c>
      <c r="Y438" s="5">
        <f t="shared" si="686"/>
        <v>1.6581109994372178E-3</v>
      </c>
      <c r="Z438" s="5">
        <f t="shared" si="687"/>
        <v>0.10230377441895425</v>
      </c>
      <c r="AA438" s="5">
        <f t="shared" si="688"/>
        <v>3.8937382133749192E-2</v>
      </c>
      <c r="AB438" s="5">
        <f t="shared" si="689"/>
        <v>7.4098914533729712E-3</v>
      </c>
      <c r="AC438" s="5">
        <f t="shared" si="690"/>
        <v>3.803593807888284E-5</v>
      </c>
      <c r="AD438" s="5">
        <f t="shared" si="691"/>
        <v>1.0907168455465045E-4</v>
      </c>
      <c r="AE438" s="5">
        <f t="shared" si="692"/>
        <v>1.8551770317790529E-4</v>
      </c>
      <c r="AF438" s="5">
        <f t="shared" si="693"/>
        <v>1.577715533272103E-4</v>
      </c>
      <c r="AG438" s="5">
        <f t="shared" si="694"/>
        <v>8.9450090612683256E-5</v>
      </c>
      <c r="AH438" s="5">
        <f t="shared" si="695"/>
        <v>4.3501577274909997E-2</v>
      </c>
      <c r="AI438" s="5">
        <f t="shared" si="696"/>
        <v>1.6556940810779762E-2</v>
      </c>
      <c r="AJ438" s="5">
        <f t="shared" si="697"/>
        <v>3.1508316040964935E-3</v>
      </c>
      <c r="AK438" s="5">
        <f t="shared" si="698"/>
        <v>3.9974130933292571E-4</v>
      </c>
      <c r="AL438" s="5">
        <f t="shared" si="699"/>
        <v>9.8492362227115644E-7</v>
      </c>
      <c r="AM438" s="5">
        <f t="shared" si="700"/>
        <v>8.3026572296032966E-6</v>
      </c>
      <c r="AN438" s="5">
        <f t="shared" si="701"/>
        <v>1.4121812694088084E-5</v>
      </c>
      <c r="AO438" s="5">
        <f t="shared" si="702"/>
        <v>1.2009745088346617E-5</v>
      </c>
      <c r="AP438" s="5">
        <f t="shared" si="703"/>
        <v>6.8090398030109056E-6</v>
      </c>
      <c r="AQ438" s="5">
        <f t="shared" si="704"/>
        <v>2.8953376631599418E-6</v>
      </c>
      <c r="AR438" s="5">
        <f t="shared" si="705"/>
        <v>1.4798181092754338E-2</v>
      </c>
      <c r="AS438" s="5">
        <f t="shared" si="706"/>
        <v>5.6322695361496105E-3</v>
      </c>
      <c r="AT438" s="5">
        <f t="shared" si="707"/>
        <v>1.071836461826085E-3</v>
      </c>
      <c r="AU438" s="5">
        <f t="shared" si="708"/>
        <v>1.3598229435177653E-4</v>
      </c>
      <c r="AV438" s="5">
        <f t="shared" si="709"/>
        <v>1.2938903253255967E-5</v>
      </c>
      <c r="AW438" s="5">
        <f t="shared" si="710"/>
        <v>1.771122023568382E-8</v>
      </c>
      <c r="AX438" s="5">
        <f t="shared" si="711"/>
        <v>5.2667287385163269E-7</v>
      </c>
      <c r="AY438" s="5">
        <f t="shared" si="712"/>
        <v>8.9580666404859025E-7</v>
      </c>
      <c r="AZ438" s="5">
        <f t="shared" si="713"/>
        <v>7.6182922948479507E-7</v>
      </c>
      <c r="BA438" s="5">
        <f t="shared" si="714"/>
        <v>4.3192636550566779E-7</v>
      </c>
      <c r="BB438" s="5">
        <f t="shared" si="715"/>
        <v>1.8366358692856419E-7</v>
      </c>
      <c r="BC438" s="5">
        <f t="shared" si="716"/>
        <v>6.247789597002249E-8</v>
      </c>
      <c r="BD438" s="5">
        <f t="shared" si="717"/>
        <v>4.1949851279732518E-3</v>
      </c>
      <c r="BE438" s="5">
        <f t="shared" si="718"/>
        <v>1.5966345318245293E-3</v>
      </c>
      <c r="BF438" s="5">
        <f t="shared" si="719"/>
        <v>3.0384396493035538E-4</v>
      </c>
      <c r="BG438" s="5">
        <f t="shared" si="720"/>
        <v>3.8548230954728023E-5</v>
      </c>
      <c r="BH438" s="5">
        <f t="shared" si="721"/>
        <v>3.6679174541437394E-6</v>
      </c>
      <c r="BI438" s="5">
        <f t="shared" si="722"/>
        <v>2.7920593225069251E-7</v>
      </c>
      <c r="BJ438" s="8">
        <f t="shared" si="723"/>
        <v>7.7224816803056304E-2</v>
      </c>
      <c r="BK438" s="8">
        <f t="shared" si="724"/>
        <v>0.21954980283191372</v>
      </c>
      <c r="BL438" s="8">
        <f t="shared" si="725"/>
        <v>0.59904185516710562</v>
      </c>
      <c r="BM438" s="8">
        <f t="shared" si="726"/>
        <v>0.34348637774438667</v>
      </c>
      <c r="BN438" s="8">
        <f t="shared" si="727"/>
        <v>0.65463299338119962</v>
      </c>
    </row>
    <row r="439" spans="1:66" x14ac:dyDescent="0.25">
      <c r="A439" t="s">
        <v>154</v>
      </c>
      <c r="B439" t="s">
        <v>161</v>
      </c>
      <c r="C439" t="s">
        <v>158</v>
      </c>
      <c r="D439" s="16"/>
      <c r="E439">
        <f>VLOOKUP(A439,home!$A$2:$E$405,3,FALSE)</f>
        <v>1.3447</v>
      </c>
      <c r="F439">
        <f>VLOOKUP(B439,home!$B$2:$E$405,3,FALSE)</f>
        <v>0.58709999999999996</v>
      </c>
      <c r="G439">
        <f>VLOOKUP(C439,away!$B$2:$E$405,4,FALSE)</f>
        <v>0.58709999999999996</v>
      </c>
      <c r="H439">
        <f>VLOOKUP(A439,away!$A$2:$E$405,3,FALSE)</f>
        <v>1.05</v>
      </c>
      <c r="I439">
        <f>VLOOKUP(C439,away!$B$2:$E$405,3,FALSE)</f>
        <v>1.0526</v>
      </c>
      <c r="J439">
        <f>VLOOKUP(B439,home!$B$2:$E$405,4,FALSE)</f>
        <v>0.60150000000000003</v>
      </c>
      <c r="K439" s="3">
        <f t="shared" si="672"/>
        <v>0.46349981552699993</v>
      </c>
      <c r="L439" s="3">
        <f t="shared" si="673"/>
        <v>0.664795845</v>
      </c>
      <c r="M439" s="5">
        <f t="shared" si="674"/>
        <v>0.3235842841880669</v>
      </c>
      <c r="N439" s="5">
        <f t="shared" si="675"/>
        <v>0.14998125602860532</v>
      </c>
      <c r="O439" s="5">
        <f t="shared" si="676"/>
        <v>0.2151174876355261</v>
      </c>
      <c r="P439" s="5">
        <f t="shared" si="677"/>
        <v>9.9706915835698018E-2</v>
      </c>
      <c r="Q439" s="5">
        <f t="shared" si="678"/>
        <v>3.4758142250883153E-2</v>
      </c>
      <c r="R439" s="5">
        <f t="shared" si="679"/>
        <v>7.1504605983468306E-2</v>
      </c>
      <c r="S439" s="5">
        <f t="shared" si="680"/>
        <v>7.6807415805220276E-3</v>
      </c>
      <c r="T439" s="5">
        <f t="shared" si="681"/>
        <v>2.3107068548306069E-2</v>
      </c>
      <c r="U439" s="5">
        <f t="shared" si="682"/>
        <v>3.314237168266837E-2</v>
      </c>
      <c r="V439" s="5">
        <f t="shared" si="683"/>
        <v>2.629653374361175E-4</v>
      </c>
      <c r="W439" s="5">
        <f t="shared" si="684"/>
        <v>5.3701308404485205E-3</v>
      </c>
      <c r="X439" s="5">
        <f t="shared" si="685"/>
        <v>3.5700406698365343E-3</v>
      </c>
      <c r="Y439" s="5">
        <f t="shared" si="686"/>
        <v>1.1866741018941723E-3</v>
      </c>
      <c r="Z439" s="5">
        <f t="shared" si="687"/>
        <v>1.5845321652057289E-2</v>
      </c>
      <c r="AA439" s="5">
        <f t="shared" si="688"/>
        <v>7.3443036626945311E-3</v>
      </c>
      <c r="AB439" s="5">
        <f t="shared" si="689"/>
        <v>1.7020416964165924E-3</v>
      </c>
      <c r="AC439" s="5">
        <f t="shared" si="690"/>
        <v>5.0642645611711333E-6</v>
      </c>
      <c r="AD439" s="5">
        <f t="shared" si="691"/>
        <v>6.2226366347593561E-4</v>
      </c>
      <c r="AE439" s="5">
        <f t="shared" si="692"/>
        <v>4.1367829797328028E-4</v>
      </c>
      <c r="AF439" s="5">
        <f t="shared" si="693"/>
        <v>1.3750580682965431E-4</v>
      </c>
      <c r="AG439" s="5">
        <f t="shared" si="694"/>
        <v>3.0471096347908937E-5</v>
      </c>
      <c r="AH439" s="5">
        <f t="shared" si="695"/>
        <v>2.6334759992440553E-3</v>
      </c>
      <c r="AI439" s="5">
        <f t="shared" si="696"/>
        <v>1.2206156398444012E-3</v>
      </c>
      <c r="AJ439" s="5">
        <f t="shared" si="697"/>
        <v>2.8287756194862545E-4</v>
      </c>
      <c r="AK439" s="5">
        <f t="shared" si="698"/>
        <v>4.3704565926638458E-5</v>
      </c>
      <c r="AL439" s="5">
        <f t="shared" si="699"/>
        <v>6.2418630946480325E-8</v>
      </c>
      <c r="AM439" s="5">
        <f t="shared" si="700"/>
        <v>5.7683818646050305E-5</v>
      </c>
      <c r="AN439" s="5">
        <f t="shared" si="701"/>
        <v>3.8347962959627772E-5</v>
      </c>
      <c r="AO439" s="5">
        <f t="shared" si="702"/>
        <v>1.2746783219887222E-5</v>
      </c>
      <c r="AP439" s="5">
        <f t="shared" si="703"/>
        <v>2.8246695072322491E-6</v>
      </c>
      <c r="AQ439" s="5">
        <f t="shared" si="704"/>
        <v>4.6945713797654906E-7</v>
      </c>
      <c r="AR439" s="5">
        <f t="shared" si="705"/>
        <v>3.501447804409343E-4</v>
      </c>
      <c r="AS439" s="5">
        <f t="shared" si="706"/>
        <v>1.6229204114211491E-4</v>
      </c>
      <c r="AT439" s="5">
        <f t="shared" si="707"/>
        <v>3.7611165565435273E-5</v>
      </c>
      <c r="AU439" s="5">
        <f t="shared" si="708"/>
        <v>5.8109227671115659E-6</v>
      </c>
      <c r="AV439" s="5">
        <f t="shared" si="709"/>
        <v>6.7334040764946369E-7</v>
      </c>
      <c r="AW439" s="5">
        <f t="shared" si="710"/>
        <v>5.3425623610246741E-10</v>
      </c>
      <c r="AX439" s="5">
        <f t="shared" si="711"/>
        <v>4.4560732168895343E-6</v>
      </c>
      <c r="AY439" s="5">
        <f t="shared" si="712"/>
        <v>2.9623789596039462E-6</v>
      </c>
      <c r="AZ439" s="5">
        <f t="shared" si="713"/>
        <v>9.8468861183006301E-7</v>
      </c>
      <c r="BA439" s="5">
        <f t="shared" si="714"/>
        <v>2.1820563258781461E-7</v>
      </c>
      <c r="BB439" s="5">
        <f t="shared" si="715"/>
        <v>3.6265549474993935E-8</v>
      </c>
      <c r="BC439" s="5">
        <f t="shared" si="716"/>
        <v>4.8218373215235807E-9</v>
      </c>
      <c r="BD439" s="5">
        <f t="shared" si="717"/>
        <v>3.8795799197595049E-5</v>
      </c>
      <c r="BE439" s="5">
        <f t="shared" si="718"/>
        <v>1.7981845771307833E-5</v>
      </c>
      <c r="BF439" s="5">
        <f t="shared" si="719"/>
        <v>4.1672910989180723E-6</v>
      </c>
      <c r="BG439" s="5">
        <f t="shared" si="720"/>
        <v>6.4384621853194498E-7</v>
      </c>
      <c r="BH439" s="5">
        <f t="shared" si="721"/>
        <v>7.460565087932825E-8</v>
      </c>
      <c r="BI439" s="5">
        <f t="shared" si="722"/>
        <v>6.9159410839680866E-9</v>
      </c>
      <c r="BJ439" s="8">
        <f t="shared" si="723"/>
        <v>0.21929796642987906</v>
      </c>
      <c r="BK439" s="8">
        <f t="shared" si="724"/>
        <v>0.43124299600387472</v>
      </c>
      <c r="BL439" s="8">
        <f t="shared" si="725"/>
        <v>0.33360968698193905</v>
      </c>
      <c r="BM439" s="8">
        <f t="shared" si="726"/>
        <v>0.10534031730079915</v>
      </c>
      <c r="BN439" s="8">
        <f t="shared" si="727"/>
        <v>0.89465269192224772</v>
      </c>
    </row>
    <row r="440" spans="1:66" x14ac:dyDescent="0.25">
      <c r="A440" t="s">
        <v>154</v>
      </c>
      <c r="B440" t="s">
        <v>160</v>
      </c>
      <c r="C440" t="s">
        <v>170</v>
      </c>
      <c r="D440" s="16"/>
      <c r="E440">
        <f>VLOOKUP(A440,home!$A$2:$E$405,3,FALSE)</f>
        <v>1.3447</v>
      </c>
      <c r="F440">
        <f>VLOOKUP(B440,home!$B$2:$E$405,3,FALSE)</f>
        <v>0.66539999999999999</v>
      </c>
      <c r="G440">
        <f>VLOOKUP(C440,away!$B$2:$E$405,4,FALSE)</f>
        <v>0.97850000000000004</v>
      </c>
      <c r="H440">
        <f>VLOOKUP(A440,away!$A$2:$E$405,3,FALSE)</f>
        <v>1.05</v>
      </c>
      <c r="I440">
        <f>VLOOKUP(C440,away!$B$2:$E$405,3,FALSE)</f>
        <v>1.2531000000000001</v>
      </c>
      <c r="J440">
        <f>VLOOKUP(B440,home!$B$2:$E$405,4,FALSE)</f>
        <v>0.95240000000000002</v>
      </c>
      <c r="K440" s="3">
        <f t="shared" si="672"/>
        <v>0.87552596732999999</v>
      </c>
      <c r="L440" s="3">
        <f t="shared" si="673"/>
        <v>1.2531250620000003</v>
      </c>
      <c r="M440" s="5">
        <f t="shared" si="674"/>
        <v>0.11899771005036563</v>
      </c>
      <c r="N440" s="5">
        <f t="shared" si="675"/>
        <v>0.10418558520190123</v>
      </c>
      <c r="O440" s="5">
        <f t="shared" si="676"/>
        <v>0.14911901278472248</v>
      </c>
      <c r="P440" s="5">
        <f t="shared" si="677"/>
        <v>0.13055756791563877</v>
      </c>
      <c r="Q440" s="5">
        <f t="shared" si="678"/>
        <v>4.5608592632868351E-2</v>
      </c>
      <c r="R440" s="5">
        <f t="shared" si="679"/>
        <v>9.3432386070617129E-2</v>
      </c>
      <c r="S440" s="5">
        <f t="shared" si="680"/>
        <v>3.5810097801109463E-2</v>
      </c>
      <c r="T440" s="5">
        <f t="shared" si="681"/>
        <v>5.7153270470795901E-2</v>
      </c>
      <c r="U440" s="5">
        <f t="shared" si="682"/>
        <v>8.1802480194427069E-2</v>
      </c>
      <c r="V440" s="5">
        <f t="shared" si="683"/>
        <v>4.3654241317895104E-3</v>
      </c>
      <c r="W440" s="5">
        <f t="shared" si="684"/>
        <v>1.3310502394483994E-2</v>
      </c>
      <c r="X440" s="5">
        <f t="shared" si="685"/>
        <v>1.6679724138338906E-2</v>
      </c>
      <c r="Y440" s="5">
        <f t="shared" si="686"/>
        <v>1.0450890172499425E-2</v>
      </c>
      <c r="Z440" s="5">
        <f t="shared" si="687"/>
        <v>3.9027488195850002E-2</v>
      </c>
      <c r="AA440" s="5">
        <f t="shared" si="688"/>
        <v>3.4169579355131728E-2</v>
      </c>
      <c r="AB440" s="5">
        <f t="shared" si="689"/>
        <v>1.4958177009080451E-2</v>
      </c>
      <c r="AC440" s="5">
        <f t="shared" si="690"/>
        <v>2.9934355318972714E-4</v>
      </c>
      <c r="AD440" s="5">
        <f t="shared" si="691"/>
        <v>2.9134226211447191E-3</v>
      </c>
      <c r="AE440" s="5">
        <f t="shared" si="692"/>
        <v>3.650882902754179E-3</v>
      </c>
      <c r="AF440" s="5">
        <f t="shared" si="693"/>
        <v>2.2875064319342869E-3</v>
      </c>
      <c r="AG440" s="5">
        <f t="shared" si="694"/>
        <v>9.5551054644768378E-4</v>
      </c>
      <c r="AH440" s="5">
        <f t="shared" si="695"/>
        <v>1.222658089128221E-2</v>
      </c>
      <c r="AI440" s="5">
        <f t="shared" si="696"/>
        <v>1.0704689061978349E-2</v>
      </c>
      <c r="AJ440" s="5">
        <f t="shared" si="697"/>
        <v>4.6861166229777325E-3</v>
      </c>
      <c r="AK440" s="5">
        <f t="shared" si="698"/>
        <v>1.3676055964512578E-3</v>
      </c>
      <c r="AL440" s="5">
        <f t="shared" si="699"/>
        <v>1.3136913730234034E-5</v>
      </c>
      <c r="AM440" s="5">
        <f t="shared" si="700"/>
        <v>5.1015543172376696E-4</v>
      </c>
      <c r="AN440" s="5">
        <f t="shared" si="701"/>
        <v>6.3928855700848232E-4</v>
      </c>
      <c r="AO440" s="5">
        <f t="shared" si="702"/>
        <v>4.0055425631857272E-4</v>
      </c>
      <c r="AP440" s="5">
        <f t="shared" si="703"/>
        <v>1.673148590945251E-4</v>
      </c>
      <c r="AQ440" s="5">
        <f t="shared" si="704"/>
        <v>5.2416610794087048E-5</v>
      </c>
      <c r="AR440" s="5">
        <f t="shared" si="705"/>
        <v>3.064286987487206E-3</v>
      </c>
      <c r="AS440" s="5">
        <f t="shared" si="706"/>
        <v>2.6828628288964674E-3</v>
      </c>
      <c r="AT440" s="5">
        <f t="shared" si="707"/>
        <v>1.1744580367416399E-3</v>
      </c>
      <c r="AU440" s="5">
        <f t="shared" si="708"/>
        <v>3.4275616956890573E-4</v>
      </c>
      <c r="AV440" s="5">
        <f t="shared" si="709"/>
        <v>7.5022981730035401E-5</v>
      </c>
      <c r="AW440" s="5">
        <f t="shared" si="710"/>
        <v>4.0036333141083859E-7</v>
      </c>
      <c r="AX440" s="5">
        <f t="shared" si="711"/>
        <v>7.4442387974767456E-5</v>
      </c>
      <c r="AY440" s="5">
        <f t="shared" si="712"/>
        <v>9.3285622046308532E-5</v>
      </c>
      <c r="AZ440" s="5">
        <f t="shared" si="713"/>
        <v>5.8449275455244513E-5</v>
      </c>
      <c r="BA440" s="5">
        <f t="shared" si="714"/>
        <v>2.4414750642902783E-5</v>
      </c>
      <c r="BB440" s="5">
        <f t="shared" si="715"/>
        <v>7.6486839782755291E-6</v>
      </c>
      <c r="BC440" s="5">
        <f t="shared" si="716"/>
        <v>1.9169515168989848E-6</v>
      </c>
      <c r="BD440" s="5">
        <f t="shared" si="717"/>
        <v>6.3998913686344895E-4</v>
      </c>
      <c r="BE440" s="5">
        <f t="shared" si="718"/>
        <v>5.6032710813306284E-4</v>
      </c>
      <c r="BF440" s="5">
        <f t="shared" si="719"/>
        <v>2.4529046668471068E-4</v>
      </c>
      <c r="BG440" s="5">
        <f t="shared" si="720"/>
        <v>7.1586057706986164E-5</v>
      </c>
      <c r="BH440" s="5">
        <f t="shared" si="721"/>
        <v>1.5668863105312559E-5</v>
      </c>
      <c r="BI440" s="5">
        <f t="shared" si="722"/>
        <v>2.7436993054480262E-6</v>
      </c>
      <c r="BJ440" s="8">
        <f t="shared" si="723"/>
        <v>0.25922577489972248</v>
      </c>
      <c r="BK440" s="8">
        <f t="shared" si="724"/>
        <v>0.29013656598786963</v>
      </c>
      <c r="BL440" s="8">
        <f t="shared" si="725"/>
        <v>0.4113416199228917</v>
      </c>
      <c r="BM440" s="8">
        <f t="shared" si="726"/>
        <v>0.35773770909150537</v>
      </c>
      <c r="BN440" s="8">
        <f t="shared" si="727"/>
        <v>0.64190085465611357</v>
      </c>
    </row>
    <row r="441" spans="1:66" x14ac:dyDescent="0.25">
      <c r="A441" t="s">
        <v>154</v>
      </c>
      <c r="B441" t="s">
        <v>168</v>
      </c>
      <c r="C441" t="s">
        <v>151</v>
      </c>
      <c r="D441" s="16"/>
      <c r="E441">
        <f>VLOOKUP(A441,home!$A$2:$E$405,3,FALSE)</f>
        <v>1.3447</v>
      </c>
      <c r="F441">
        <f>VLOOKUP(B441,home!$B$2:$E$405,3,FALSE)</f>
        <v>0.86109999999999998</v>
      </c>
      <c r="G441">
        <f>VLOOKUP(C441,away!$B$2:$E$405,4,FALSE)</f>
        <v>1.2052</v>
      </c>
      <c r="H441">
        <f>VLOOKUP(A441,away!$A$2:$E$405,3,FALSE)</f>
        <v>1.05</v>
      </c>
      <c r="I441">
        <f>VLOOKUP(C441,away!$B$2:$E$405,3,FALSE)</f>
        <v>0.69499999999999995</v>
      </c>
      <c r="J441">
        <f>VLOOKUP(B441,home!$B$2:$E$405,4,FALSE)</f>
        <v>0.90229999999999999</v>
      </c>
      <c r="K441" s="3">
        <f t="shared" si="672"/>
        <v>1.395526594084</v>
      </c>
      <c r="L441" s="3">
        <f t="shared" si="673"/>
        <v>0.65845342500000004</v>
      </c>
      <c r="M441" s="5">
        <f t="shared" si="674"/>
        <v>0.12822355447935713</v>
      </c>
      <c r="N441" s="5">
        <f t="shared" si="675"/>
        <v>0.17893938026392148</v>
      </c>
      <c r="O441" s="5">
        <f t="shared" si="676"/>
        <v>8.4429238612606788E-2</v>
      </c>
      <c r="P441" s="5">
        <f t="shared" si="677"/>
        <v>0.11782324780215651</v>
      </c>
      <c r="Q441" s="5">
        <f t="shared" si="678"/>
        <v>0.12485733194360606</v>
      </c>
      <c r="R441" s="5">
        <f t="shared" si="679"/>
        <v>2.7796360667306591E-2</v>
      </c>
      <c r="S441" s="5">
        <f t="shared" si="680"/>
        <v>2.7066629409503908E-2</v>
      </c>
      <c r="T441" s="5">
        <f t="shared" si="681"/>
        <v>8.221273785462932E-2</v>
      </c>
      <c r="U441" s="5">
        <f t="shared" si="682"/>
        <v>3.8790560529976828E-2</v>
      </c>
      <c r="V441" s="5">
        <f t="shared" si="683"/>
        <v>2.7634705798999498E-3</v>
      </c>
      <c r="W441" s="5">
        <f t="shared" si="684"/>
        <v>5.8080575731225326E-2</v>
      </c>
      <c r="X441" s="5">
        <f t="shared" si="685"/>
        <v>3.8243354016197197E-2</v>
      </c>
      <c r="Y441" s="5">
        <f t="shared" si="686"/>
        <v>1.2590733717726272E-2</v>
      </c>
      <c r="Z441" s="5">
        <f t="shared" si="687"/>
        <v>6.1008696279744382E-3</v>
      </c>
      <c r="AA441" s="5">
        <f t="shared" si="688"/>
        <v>8.5139258128776891E-3</v>
      </c>
      <c r="AB441" s="5">
        <f t="shared" si="689"/>
        <v>5.940704945964527E-3</v>
      </c>
      <c r="AC441" s="5">
        <f t="shared" si="690"/>
        <v>1.5870771572138291E-4</v>
      </c>
      <c r="AD441" s="5">
        <f t="shared" si="691"/>
        <v>2.0263247008158687E-2</v>
      </c>
      <c r="AE441" s="5">
        <f t="shared" si="692"/>
        <v>1.3342404394143092E-2</v>
      </c>
      <c r="AF441" s="5">
        <f t="shared" si="693"/>
        <v>4.3926759355292838E-3</v>
      </c>
      <c r="AG441" s="5">
        <f t="shared" si="694"/>
        <v>9.6412417155477886E-4</v>
      </c>
      <c r="AH441" s="5">
        <f t="shared" si="695"/>
        <v>1.0042846255045609E-3</v>
      </c>
      <c r="AI441" s="5">
        <f t="shared" si="696"/>
        <v>1.4015059029213056E-3</v>
      </c>
      <c r="AJ441" s="5">
        <f t="shared" si="697"/>
        <v>9.7791937964619539E-4</v>
      </c>
      <c r="AK441" s="5">
        <f t="shared" si="698"/>
        <v>4.5490416705546447E-4</v>
      </c>
      <c r="AL441" s="5">
        <f t="shared" si="699"/>
        <v>5.8333926534738644E-6</v>
      </c>
      <c r="AM441" s="5">
        <f t="shared" si="700"/>
        <v>5.6555800164756927E-3</v>
      </c>
      <c r="AN441" s="5">
        <f t="shared" si="701"/>
        <v>3.7239360322099766E-3</v>
      </c>
      <c r="AO441" s="5">
        <f t="shared" si="702"/>
        <v>1.2260192174447845E-3</v>
      </c>
      <c r="AP441" s="5">
        <f t="shared" si="703"/>
        <v>2.6909218428077946E-4</v>
      </c>
      <c r="AQ441" s="5">
        <f t="shared" si="704"/>
        <v>4.4296167595102588E-5</v>
      </c>
      <c r="AR441" s="5">
        <f t="shared" si="705"/>
        <v>1.3225493026766414E-4</v>
      </c>
      <c r="AS441" s="5">
        <f t="shared" si="706"/>
        <v>1.8456527238725029E-4</v>
      </c>
      <c r="AT441" s="5">
        <f t="shared" si="707"/>
        <v>1.2878287298038259E-4</v>
      </c>
      <c r="AU441" s="5">
        <f t="shared" si="708"/>
        <v>5.9906641368888567E-5</v>
      </c>
      <c r="AV441" s="5">
        <f t="shared" si="709"/>
        <v>2.090032779813419E-5</v>
      </c>
      <c r="AW441" s="5">
        <f t="shared" si="710"/>
        <v>1.4889560808427794E-7</v>
      </c>
      <c r="AX441" s="5">
        <f t="shared" si="711"/>
        <v>1.3154187196603114E-3</v>
      </c>
      <c r="AY441" s="5">
        <f t="shared" si="712"/>
        <v>8.6614196126944703E-4</v>
      </c>
      <c r="AZ441" s="5">
        <f t="shared" si="713"/>
        <v>2.8515707046704232E-4</v>
      </c>
      <c r="BA441" s="5">
        <f t="shared" si="714"/>
        <v>6.2587549903996798E-5</v>
      </c>
      <c r="BB441" s="5">
        <f t="shared" si="715"/>
        <v>1.0302746649161277E-5</v>
      </c>
      <c r="BC441" s="5">
        <f t="shared" si="716"/>
        <v>1.3567757636095037E-6</v>
      </c>
      <c r="BD441" s="5">
        <f t="shared" si="717"/>
        <v>1.4513951967979931E-5</v>
      </c>
      <c r="BE441" s="5">
        <f t="shared" si="718"/>
        <v>2.0254605956573804E-5</v>
      </c>
      <c r="BF441" s="5">
        <f t="shared" si="719"/>
        <v>1.4132920632545473E-5</v>
      </c>
      <c r="BG441" s="5">
        <f t="shared" si="720"/>
        <v>6.5742888649318914E-6</v>
      </c>
      <c r="BH441" s="5">
        <f t="shared" si="721"/>
        <v>2.2936487370506937E-6</v>
      </c>
      <c r="BI441" s="5">
        <f t="shared" si="722"/>
        <v>6.4016956200828371E-7</v>
      </c>
      <c r="BJ441" s="8">
        <f t="shared" si="723"/>
        <v>0.54734645347841138</v>
      </c>
      <c r="BK441" s="8">
        <f t="shared" si="724"/>
        <v>0.27690758534056181</v>
      </c>
      <c r="BL441" s="8">
        <f t="shared" si="725"/>
        <v>0.16989422427438333</v>
      </c>
      <c r="BM441" s="8">
        <f t="shared" si="726"/>
        <v>0.33731402588671516</v>
      </c>
      <c r="BN441" s="8">
        <f t="shared" si="727"/>
        <v>0.6620691137689545</v>
      </c>
    </row>
    <row r="442" spans="1:66" x14ac:dyDescent="0.25">
      <c r="A442" t="s">
        <v>154</v>
      </c>
      <c r="B442" t="s">
        <v>156</v>
      </c>
      <c r="C442" t="s">
        <v>498</v>
      </c>
      <c r="D442" s="16"/>
      <c r="E442">
        <f>VLOOKUP(A442,home!$A$2:$E$405,3,FALSE)</f>
        <v>1.3447</v>
      </c>
      <c r="F442">
        <f>VLOOKUP(B442,home!$B$2:$E$405,3,FALSE)</f>
        <v>1.3698999999999999</v>
      </c>
      <c r="G442" t="e">
        <f>VLOOKUP(C442,away!$B$2:$E$405,4,FALSE)</f>
        <v>#N/A</v>
      </c>
      <c r="H442">
        <f>VLOOKUP(A442,away!$A$2:$E$405,3,FALSE)</f>
        <v>1.05</v>
      </c>
      <c r="I442" t="e">
        <f>VLOOKUP(C442,away!$B$2:$E$405,3,FALSE)</f>
        <v>#N/A</v>
      </c>
      <c r="J442">
        <f>VLOOKUP(B442,home!$B$2:$E$405,4,FALSE)</f>
        <v>0.70179999999999998</v>
      </c>
      <c r="K442" s="3" t="e">
        <f t="shared" si="672"/>
        <v>#N/A</v>
      </c>
      <c r="L442" s="3" t="e">
        <f t="shared" si="673"/>
        <v>#N/A</v>
      </c>
      <c r="M442" s="5" t="e">
        <f t="shared" si="674"/>
        <v>#N/A</v>
      </c>
      <c r="N442" s="5" t="e">
        <f t="shared" si="675"/>
        <v>#N/A</v>
      </c>
      <c r="O442" s="5" t="e">
        <f t="shared" si="676"/>
        <v>#N/A</v>
      </c>
      <c r="P442" s="5" t="e">
        <f t="shared" si="677"/>
        <v>#N/A</v>
      </c>
      <c r="Q442" s="5" t="e">
        <f t="shared" si="678"/>
        <v>#N/A</v>
      </c>
      <c r="R442" s="5" t="e">
        <f t="shared" si="679"/>
        <v>#N/A</v>
      </c>
      <c r="S442" s="5" t="e">
        <f t="shared" si="680"/>
        <v>#N/A</v>
      </c>
      <c r="T442" s="5" t="e">
        <f t="shared" si="681"/>
        <v>#N/A</v>
      </c>
      <c r="U442" s="5" t="e">
        <f t="shared" si="682"/>
        <v>#N/A</v>
      </c>
      <c r="V442" s="5" t="e">
        <f t="shared" si="683"/>
        <v>#N/A</v>
      </c>
      <c r="W442" s="5" t="e">
        <f t="shared" si="684"/>
        <v>#N/A</v>
      </c>
      <c r="X442" s="5" t="e">
        <f t="shared" si="685"/>
        <v>#N/A</v>
      </c>
      <c r="Y442" s="5" t="e">
        <f t="shared" si="686"/>
        <v>#N/A</v>
      </c>
      <c r="Z442" s="5" t="e">
        <f t="shared" si="687"/>
        <v>#N/A</v>
      </c>
      <c r="AA442" s="5" t="e">
        <f t="shared" si="688"/>
        <v>#N/A</v>
      </c>
      <c r="AB442" s="5" t="e">
        <f t="shared" si="689"/>
        <v>#N/A</v>
      </c>
      <c r="AC442" s="5" t="e">
        <f t="shared" si="690"/>
        <v>#N/A</v>
      </c>
      <c r="AD442" s="5" t="e">
        <f t="shared" si="691"/>
        <v>#N/A</v>
      </c>
      <c r="AE442" s="5" t="e">
        <f t="shared" si="692"/>
        <v>#N/A</v>
      </c>
      <c r="AF442" s="5" t="e">
        <f t="shared" si="693"/>
        <v>#N/A</v>
      </c>
      <c r="AG442" s="5" t="e">
        <f t="shared" si="694"/>
        <v>#N/A</v>
      </c>
      <c r="AH442" s="5" t="e">
        <f t="shared" si="695"/>
        <v>#N/A</v>
      </c>
      <c r="AI442" s="5" t="e">
        <f t="shared" si="696"/>
        <v>#N/A</v>
      </c>
      <c r="AJ442" s="5" t="e">
        <f t="shared" si="697"/>
        <v>#N/A</v>
      </c>
      <c r="AK442" s="5" t="e">
        <f t="shared" si="698"/>
        <v>#N/A</v>
      </c>
      <c r="AL442" s="5" t="e">
        <f t="shared" si="699"/>
        <v>#N/A</v>
      </c>
      <c r="AM442" s="5" t="e">
        <f t="shared" si="700"/>
        <v>#N/A</v>
      </c>
      <c r="AN442" s="5" t="e">
        <f t="shared" si="701"/>
        <v>#N/A</v>
      </c>
      <c r="AO442" s="5" t="e">
        <f t="shared" si="702"/>
        <v>#N/A</v>
      </c>
      <c r="AP442" s="5" t="e">
        <f t="shared" si="703"/>
        <v>#N/A</v>
      </c>
      <c r="AQ442" s="5" t="e">
        <f t="shared" si="704"/>
        <v>#N/A</v>
      </c>
      <c r="AR442" s="5" t="e">
        <f t="shared" si="705"/>
        <v>#N/A</v>
      </c>
      <c r="AS442" s="5" t="e">
        <f t="shared" si="706"/>
        <v>#N/A</v>
      </c>
      <c r="AT442" s="5" t="e">
        <f t="shared" si="707"/>
        <v>#N/A</v>
      </c>
      <c r="AU442" s="5" t="e">
        <f t="shared" si="708"/>
        <v>#N/A</v>
      </c>
      <c r="AV442" s="5" t="e">
        <f t="shared" si="709"/>
        <v>#N/A</v>
      </c>
      <c r="AW442" s="5" t="e">
        <f t="shared" si="710"/>
        <v>#N/A</v>
      </c>
      <c r="AX442" s="5" t="e">
        <f t="shared" si="711"/>
        <v>#N/A</v>
      </c>
      <c r="AY442" s="5" t="e">
        <f t="shared" si="712"/>
        <v>#N/A</v>
      </c>
      <c r="AZ442" s="5" t="e">
        <f t="shared" si="713"/>
        <v>#N/A</v>
      </c>
      <c r="BA442" s="5" t="e">
        <f t="shared" si="714"/>
        <v>#N/A</v>
      </c>
      <c r="BB442" s="5" t="e">
        <f t="shared" si="715"/>
        <v>#N/A</v>
      </c>
      <c r="BC442" s="5" t="e">
        <f t="shared" si="716"/>
        <v>#N/A</v>
      </c>
      <c r="BD442" s="5" t="e">
        <f t="shared" si="717"/>
        <v>#N/A</v>
      </c>
      <c r="BE442" s="5" t="e">
        <f t="shared" si="718"/>
        <v>#N/A</v>
      </c>
      <c r="BF442" s="5" t="e">
        <f t="shared" si="719"/>
        <v>#N/A</v>
      </c>
      <c r="BG442" s="5" t="e">
        <f t="shared" si="720"/>
        <v>#N/A</v>
      </c>
      <c r="BH442" s="5" t="e">
        <f t="shared" si="721"/>
        <v>#N/A</v>
      </c>
      <c r="BI442" s="5" t="e">
        <f t="shared" si="722"/>
        <v>#N/A</v>
      </c>
      <c r="BJ442" s="8" t="e">
        <f t="shared" si="723"/>
        <v>#N/A</v>
      </c>
      <c r="BK442" s="8" t="e">
        <f t="shared" si="724"/>
        <v>#N/A</v>
      </c>
      <c r="BL442" s="8" t="e">
        <f t="shared" si="725"/>
        <v>#N/A</v>
      </c>
      <c r="BM442" s="8" t="e">
        <f t="shared" si="726"/>
        <v>#N/A</v>
      </c>
      <c r="BN442" s="8" t="e">
        <f t="shared" si="727"/>
        <v>#N/A</v>
      </c>
    </row>
    <row r="443" spans="1:66" x14ac:dyDescent="0.25">
      <c r="A443" t="s">
        <v>154</v>
      </c>
      <c r="B443" t="s">
        <v>162</v>
      </c>
      <c r="C443" t="s">
        <v>166</v>
      </c>
      <c r="D443" s="16"/>
      <c r="E443">
        <f>VLOOKUP(A443,home!$A$2:$E$405,3,FALSE)</f>
        <v>1.3447</v>
      </c>
      <c r="F443">
        <f>VLOOKUP(B443,home!$B$2:$E$405,3,FALSE)</f>
        <v>0.62619999999999998</v>
      </c>
      <c r="G443">
        <f>VLOOKUP(C443,away!$B$2:$E$405,4,FALSE)</f>
        <v>1.2916000000000001</v>
      </c>
      <c r="H443">
        <f>VLOOKUP(A443,away!$A$2:$E$405,3,FALSE)</f>
        <v>1.05</v>
      </c>
      <c r="I443">
        <f>VLOOKUP(C443,away!$B$2:$E$405,3,FALSE)</f>
        <v>0.85209999999999997</v>
      </c>
      <c r="J443">
        <f>VLOOKUP(B443,home!$B$2:$E$405,4,FALSE)</f>
        <v>1.1529</v>
      </c>
      <c r="K443" s="3">
        <f t="shared" si="672"/>
        <v>1.087593252424</v>
      </c>
      <c r="L443" s="3">
        <f t="shared" si="673"/>
        <v>1.0315053944999999</v>
      </c>
      <c r="M443" s="5">
        <f t="shared" si="674"/>
        <v>0.12013986816277601</v>
      </c>
      <c r="N443" s="5">
        <f t="shared" si="675"/>
        <v>0.13066330996094414</v>
      </c>
      <c r="O443" s="5">
        <f t="shared" si="676"/>
        <v>0.12392492210442223</v>
      </c>
      <c r="P443" s="5">
        <f t="shared" si="677"/>
        <v>0.13477990908793944</v>
      </c>
      <c r="Q443" s="5">
        <f t="shared" si="678"/>
        <v>7.1054267126454212E-2</v>
      </c>
      <c r="R443" s="5">
        <f t="shared" si="679"/>
        <v>6.3914612831851902E-2</v>
      </c>
      <c r="S443" s="5">
        <f t="shared" si="680"/>
        <v>3.7800990153287077E-2</v>
      </c>
      <c r="T443" s="5">
        <f t="shared" si="681"/>
        <v>7.3292859843181526E-2</v>
      </c>
      <c r="U443" s="5">
        <f t="shared" si="682"/>
        <v>6.951310164721454E-2</v>
      </c>
      <c r="V443" s="5">
        <f t="shared" si="683"/>
        <v>4.7119283124891923E-3</v>
      </c>
      <c r="W443" s="5">
        <f t="shared" si="684"/>
        <v>2.5759380494221357E-2</v>
      </c>
      <c r="X443" s="5">
        <f t="shared" si="685"/>
        <v>2.6570939938767395E-2</v>
      </c>
      <c r="Y443" s="5">
        <f t="shared" si="686"/>
        <v>1.3704033941887033E-2</v>
      </c>
      <c r="Z443" s="5">
        <f t="shared" si="687"/>
        <v>2.1976089307811388E-2</v>
      </c>
      <c r="AA443" s="5">
        <f t="shared" si="688"/>
        <v>2.3901046445842879E-2</v>
      </c>
      <c r="AB443" s="5">
        <f t="shared" si="689"/>
        <v>1.2997308420185668E-2</v>
      </c>
      <c r="AC443" s="5">
        <f t="shared" si="690"/>
        <v>3.3038224492936845E-4</v>
      </c>
      <c r="AD443" s="5">
        <f t="shared" si="691"/>
        <v>7.0039321030343858E-3</v>
      </c>
      <c r="AE443" s="5">
        <f t="shared" si="692"/>
        <v>7.2245937469916964E-3</v>
      </c>
      <c r="AF443" s="5">
        <f t="shared" si="693"/>
        <v>3.7261037115464512E-3</v>
      </c>
      <c r="AG443" s="5">
        <f t="shared" si="694"/>
        <v>1.2811653596422122E-3</v>
      </c>
      <c r="AH443" s="5">
        <f t="shared" si="695"/>
        <v>5.6671136677553012E-3</v>
      </c>
      <c r="AI443" s="5">
        <f t="shared" si="696"/>
        <v>6.1635145857704922E-3</v>
      </c>
      <c r="AJ443" s="5">
        <f t="shared" si="697"/>
        <v>3.3516984373504455E-3</v>
      </c>
      <c r="AK443" s="5">
        <f t="shared" si="698"/>
        <v>1.2150948682074702E-3</v>
      </c>
      <c r="AL443" s="5">
        <f t="shared" si="699"/>
        <v>1.4825682637013725E-5</v>
      </c>
      <c r="AM443" s="5">
        <f t="shared" si="700"/>
        <v>1.5234858591392072E-3</v>
      </c>
      <c r="AN443" s="5">
        <f t="shared" si="701"/>
        <v>1.571483882146559E-3</v>
      </c>
      <c r="AO443" s="5">
        <f t="shared" si="702"/>
        <v>8.1049705090198876E-4</v>
      </c>
      <c r="AP443" s="5">
        <f t="shared" si="703"/>
        <v>2.7867736007724755E-4</v>
      </c>
      <c r="AQ443" s="5">
        <f t="shared" si="704"/>
        <v>7.1864300061174911E-5</v>
      </c>
      <c r="AR443" s="5">
        <f t="shared" si="705"/>
        <v>1.1691316639068554E-3</v>
      </c>
      <c r="AS443" s="5">
        <f t="shared" si="706"/>
        <v>1.2715397088603397E-3</v>
      </c>
      <c r="AT443" s="5">
        <f t="shared" si="707"/>
        <v>6.9145900377284126E-4</v>
      </c>
      <c r="AU443" s="5">
        <f t="shared" si="708"/>
        <v>2.5067538227705453E-4</v>
      </c>
      <c r="AV443" s="5">
        <f t="shared" si="709"/>
        <v>6.8158213578332788E-5</v>
      </c>
      <c r="AW443" s="5">
        <f t="shared" si="710"/>
        <v>4.6200875615985463E-7</v>
      </c>
      <c r="AX443" s="5">
        <f t="shared" si="711"/>
        <v>2.7615549009386359E-4</v>
      </c>
      <c r="AY443" s="5">
        <f t="shared" si="712"/>
        <v>2.8485587775261152E-4</v>
      </c>
      <c r="AZ443" s="5">
        <f t="shared" si="713"/>
        <v>1.4691518727842564E-4</v>
      </c>
      <c r="BA443" s="5">
        <f t="shared" si="714"/>
        <v>5.051460273722461E-5</v>
      </c>
      <c r="BB443" s="5">
        <f t="shared" si="715"/>
        <v>1.3026521306117906E-5</v>
      </c>
      <c r="BC443" s="5">
        <f t="shared" si="716"/>
        <v>2.6873853997659625E-6</v>
      </c>
      <c r="BD443" s="5">
        <f t="shared" si="717"/>
        <v>2.0099426970011358E-4</v>
      </c>
      <c r="BE443" s="5">
        <f t="shared" si="718"/>
        <v>2.1860001150173319E-4</v>
      </c>
      <c r="BF443" s="5">
        <f t="shared" si="719"/>
        <v>1.1887394874454689E-4</v>
      </c>
      <c r="BG443" s="5">
        <f t="shared" si="720"/>
        <v>4.309550151452188E-5</v>
      </c>
      <c r="BH443" s="5">
        <f t="shared" si="721"/>
        <v>1.1717594164255565E-5</v>
      </c>
      <c r="BI443" s="5">
        <f t="shared" si="722"/>
        <v>2.5487952695374392E-6</v>
      </c>
      <c r="BJ443" s="8">
        <f t="shared" si="723"/>
        <v>0.3653107497435647</v>
      </c>
      <c r="BK443" s="8">
        <f t="shared" si="724"/>
        <v>0.29806275952181072</v>
      </c>
      <c r="BL443" s="8">
        <f t="shared" si="725"/>
        <v>0.31469520710189108</v>
      </c>
      <c r="BM443" s="8">
        <f t="shared" si="726"/>
        <v>0.35528352253169343</v>
      </c>
      <c r="BN443" s="8">
        <f t="shared" si="727"/>
        <v>0.64447688927438795</v>
      </c>
    </row>
    <row r="444" spans="1:66" x14ac:dyDescent="0.25">
      <c r="A444" t="s">
        <v>154</v>
      </c>
      <c r="B444" t="s">
        <v>172</v>
      </c>
      <c r="C444" t="s">
        <v>497</v>
      </c>
      <c r="D444" s="16"/>
      <c r="E444">
        <f>VLOOKUP(A444,home!$A$2:$E$405,3,FALSE)</f>
        <v>1.3447</v>
      </c>
      <c r="F444">
        <f>VLOOKUP(B444,home!$B$2:$E$405,3,FALSE)</f>
        <v>1.0176000000000001</v>
      </c>
      <c r="G444" t="e">
        <f>VLOOKUP(C444,away!$B$2:$E$405,4,FALSE)</f>
        <v>#N/A</v>
      </c>
      <c r="H444">
        <f>VLOOKUP(A444,away!$A$2:$E$405,3,FALSE)</f>
        <v>1.05</v>
      </c>
      <c r="I444" t="e">
        <f>VLOOKUP(C444,away!$B$2:$E$405,3,FALSE)</f>
        <v>#N/A</v>
      </c>
      <c r="J444">
        <f>VLOOKUP(B444,home!$B$2:$E$405,4,FALSE)</f>
        <v>0.95240000000000002</v>
      </c>
      <c r="K444" s="3" t="e">
        <f t="shared" si="672"/>
        <v>#N/A</v>
      </c>
      <c r="L444" s="3" t="e">
        <f t="shared" si="673"/>
        <v>#N/A</v>
      </c>
      <c r="M444" s="5" t="e">
        <f t="shared" si="674"/>
        <v>#N/A</v>
      </c>
      <c r="N444" s="5" t="e">
        <f t="shared" si="675"/>
        <v>#N/A</v>
      </c>
      <c r="O444" s="5" t="e">
        <f t="shared" si="676"/>
        <v>#N/A</v>
      </c>
      <c r="P444" s="5" t="e">
        <f t="shared" si="677"/>
        <v>#N/A</v>
      </c>
      <c r="Q444" s="5" t="e">
        <f t="shared" si="678"/>
        <v>#N/A</v>
      </c>
      <c r="R444" s="5" t="e">
        <f t="shared" si="679"/>
        <v>#N/A</v>
      </c>
      <c r="S444" s="5" t="e">
        <f t="shared" si="680"/>
        <v>#N/A</v>
      </c>
      <c r="T444" s="5" t="e">
        <f t="shared" si="681"/>
        <v>#N/A</v>
      </c>
      <c r="U444" s="5" t="e">
        <f t="shared" si="682"/>
        <v>#N/A</v>
      </c>
      <c r="V444" s="5" t="e">
        <f t="shared" si="683"/>
        <v>#N/A</v>
      </c>
      <c r="W444" s="5" t="e">
        <f t="shared" si="684"/>
        <v>#N/A</v>
      </c>
      <c r="X444" s="5" t="e">
        <f t="shared" si="685"/>
        <v>#N/A</v>
      </c>
      <c r="Y444" s="5" t="e">
        <f t="shared" si="686"/>
        <v>#N/A</v>
      </c>
      <c r="Z444" s="5" t="e">
        <f t="shared" si="687"/>
        <v>#N/A</v>
      </c>
      <c r="AA444" s="5" t="e">
        <f t="shared" si="688"/>
        <v>#N/A</v>
      </c>
      <c r="AB444" s="5" t="e">
        <f t="shared" si="689"/>
        <v>#N/A</v>
      </c>
      <c r="AC444" s="5" t="e">
        <f t="shared" si="690"/>
        <v>#N/A</v>
      </c>
      <c r="AD444" s="5" t="e">
        <f t="shared" si="691"/>
        <v>#N/A</v>
      </c>
      <c r="AE444" s="5" t="e">
        <f t="shared" si="692"/>
        <v>#N/A</v>
      </c>
      <c r="AF444" s="5" t="e">
        <f t="shared" si="693"/>
        <v>#N/A</v>
      </c>
      <c r="AG444" s="5" t="e">
        <f t="shared" si="694"/>
        <v>#N/A</v>
      </c>
      <c r="AH444" s="5" t="e">
        <f t="shared" si="695"/>
        <v>#N/A</v>
      </c>
      <c r="AI444" s="5" t="e">
        <f t="shared" si="696"/>
        <v>#N/A</v>
      </c>
      <c r="AJ444" s="5" t="e">
        <f t="shared" si="697"/>
        <v>#N/A</v>
      </c>
      <c r="AK444" s="5" t="e">
        <f t="shared" si="698"/>
        <v>#N/A</v>
      </c>
      <c r="AL444" s="5" t="e">
        <f t="shared" si="699"/>
        <v>#N/A</v>
      </c>
      <c r="AM444" s="5" t="e">
        <f t="shared" si="700"/>
        <v>#N/A</v>
      </c>
      <c r="AN444" s="5" t="e">
        <f t="shared" si="701"/>
        <v>#N/A</v>
      </c>
      <c r="AO444" s="5" t="e">
        <f t="shared" si="702"/>
        <v>#N/A</v>
      </c>
      <c r="AP444" s="5" t="e">
        <f t="shared" si="703"/>
        <v>#N/A</v>
      </c>
      <c r="AQ444" s="5" t="e">
        <f t="shared" si="704"/>
        <v>#N/A</v>
      </c>
      <c r="AR444" s="5" t="e">
        <f t="shared" si="705"/>
        <v>#N/A</v>
      </c>
      <c r="AS444" s="5" t="e">
        <f t="shared" si="706"/>
        <v>#N/A</v>
      </c>
      <c r="AT444" s="5" t="e">
        <f t="shared" si="707"/>
        <v>#N/A</v>
      </c>
      <c r="AU444" s="5" t="e">
        <f t="shared" si="708"/>
        <v>#N/A</v>
      </c>
      <c r="AV444" s="5" t="e">
        <f t="shared" si="709"/>
        <v>#N/A</v>
      </c>
      <c r="AW444" s="5" t="e">
        <f t="shared" si="710"/>
        <v>#N/A</v>
      </c>
      <c r="AX444" s="5" t="e">
        <f t="shared" si="711"/>
        <v>#N/A</v>
      </c>
      <c r="AY444" s="5" t="e">
        <f t="shared" si="712"/>
        <v>#N/A</v>
      </c>
      <c r="AZ444" s="5" t="e">
        <f t="shared" si="713"/>
        <v>#N/A</v>
      </c>
      <c r="BA444" s="5" t="e">
        <f t="shared" si="714"/>
        <v>#N/A</v>
      </c>
      <c r="BB444" s="5" t="e">
        <f t="shared" si="715"/>
        <v>#N/A</v>
      </c>
      <c r="BC444" s="5" t="e">
        <f t="shared" si="716"/>
        <v>#N/A</v>
      </c>
      <c r="BD444" s="5" t="e">
        <f t="shared" si="717"/>
        <v>#N/A</v>
      </c>
      <c r="BE444" s="5" t="e">
        <f t="shared" si="718"/>
        <v>#N/A</v>
      </c>
      <c r="BF444" s="5" t="e">
        <f t="shared" si="719"/>
        <v>#N/A</v>
      </c>
      <c r="BG444" s="5" t="e">
        <f t="shared" si="720"/>
        <v>#N/A</v>
      </c>
      <c r="BH444" s="5" t="e">
        <f t="shared" si="721"/>
        <v>#N/A</v>
      </c>
      <c r="BI444" s="5" t="e">
        <f t="shared" si="722"/>
        <v>#N/A</v>
      </c>
      <c r="BJ444" s="8" t="e">
        <f t="shared" si="723"/>
        <v>#N/A</v>
      </c>
      <c r="BK444" s="8" t="e">
        <f t="shared" si="724"/>
        <v>#N/A</v>
      </c>
      <c r="BL444" s="8" t="e">
        <f t="shared" si="725"/>
        <v>#N/A</v>
      </c>
      <c r="BM444" s="8" t="e">
        <f t="shared" si="726"/>
        <v>#N/A</v>
      </c>
      <c r="BN444" s="8" t="e">
        <f t="shared" si="727"/>
        <v>#N/A</v>
      </c>
    </row>
    <row r="445" spans="1:66" x14ac:dyDescent="0.25">
      <c r="A445" t="s">
        <v>154</v>
      </c>
      <c r="B445" t="s">
        <v>173</v>
      </c>
      <c r="C445" t="s">
        <v>171</v>
      </c>
      <c r="D445" s="16"/>
      <c r="E445">
        <f>VLOOKUP(A445,home!$A$2:$E$405,3,FALSE)</f>
        <v>1.3447</v>
      </c>
      <c r="F445">
        <f>VLOOKUP(B445,home!$B$2:$E$405,3,FALSE)</f>
        <v>0.93940000000000001</v>
      </c>
      <c r="G445">
        <f>VLOOKUP(C445,away!$B$2:$E$405,4,FALSE)</f>
        <v>0.93940000000000001</v>
      </c>
      <c r="H445">
        <f>VLOOKUP(A445,away!$A$2:$E$405,3,FALSE)</f>
        <v>1.05</v>
      </c>
      <c r="I445">
        <f>VLOOKUP(C445,away!$B$2:$E$405,3,FALSE)</f>
        <v>0.75190000000000001</v>
      </c>
      <c r="J445">
        <f>VLOOKUP(B445,home!$B$2:$E$405,4,FALSE)</f>
        <v>1.1529</v>
      </c>
      <c r="K445" s="3">
        <f t="shared" si="672"/>
        <v>1.186660582492</v>
      </c>
      <c r="L445" s="3">
        <f t="shared" si="673"/>
        <v>0.91020878550000006</v>
      </c>
      <c r="M445" s="5">
        <f t="shared" si="674"/>
        <v>0.1228403949825226</v>
      </c>
      <c r="N445" s="5">
        <f t="shared" si="675"/>
        <v>0.14576985466350761</v>
      </c>
      <c r="O445" s="5">
        <f t="shared" si="676"/>
        <v>0.11181040672738218</v>
      </c>
      <c r="P445" s="5">
        <f t="shared" si="677"/>
        <v>0.13268100237578279</v>
      </c>
      <c r="Q445" s="5">
        <f t="shared" si="678"/>
        <v>8.6489670322386095E-2</v>
      </c>
      <c r="R445" s="5">
        <f t="shared" si="679"/>
        <v>5.0885407256795787E-2</v>
      </c>
      <c r="S445" s="5">
        <f t="shared" si="680"/>
        <v>3.5827482470133634E-2</v>
      </c>
      <c r="T445" s="5">
        <f t="shared" si="681"/>
        <v>7.8723657782434439E-2</v>
      </c>
      <c r="U445" s="5">
        <f t="shared" si="682"/>
        <v>6.0383707015691929E-2</v>
      </c>
      <c r="V445" s="5">
        <f t="shared" si="683"/>
        <v>4.2997313595548566E-3</v>
      </c>
      <c r="W445" s="5">
        <f t="shared" si="684"/>
        <v>3.4211294188101232E-2</v>
      </c>
      <c r="X445" s="5">
        <f t="shared" si="685"/>
        <v>3.1139420533334832E-2</v>
      </c>
      <c r="Y445" s="5">
        <f t="shared" si="686"/>
        <v>1.4171687072410231E-2</v>
      </c>
      <c r="Z445" s="5">
        <f t="shared" si="687"/>
        <v>1.5438781579626996E-2</v>
      </c>
      <c r="AA445" s="5">
        <f t="shared" si="688"/>
        <v>1.8320593542246931E-2</v>
      </c>
      <c r="AB445" s="5">
        <f t="shared" si="689"/>
        <v>1.0870163102220961E-2</v>
      </c>
      <c r="AC445" s="5">
        <f t="shared" si="690"/>
        <v>2.9026112848174542E-4</v>
      </c>
      <c r="AD445" s="5">
        <f t="shared" si="691"/>
        <v>1.0149298572264345E-2</v>
      </c>
      <c r="AE445" s="5">
        <f t="shared" si="692"/>
        <v>9.2379807271376138E-3</v>
      </c>
      <c r="AF445" s="5">
        <f t="shared" si="693"/>
        <v>4.2042456090601666E-3</v>
      </c>
      <c r="AG445" s="5">
        <f t="shared" si="694"/>
        <v>1.275580429922121E-3</v>
      </c>
      <c r="AH445" s="5">
        <f t="shared" si="695"/>
        <v>3.5131286577980148E-3</v>
      </c>
      <c r="AI445" s="5">
        <f t="shared" si="696"/>
        <v>4.1688912994319307E-3</v>
      </c>
      <c r="AJ445" s="5">
        <f t="shared" si="697"/>
        <v>2.4735294888648634E-3</v>
      </c>
      <c r="AK445" s="5">
        <f t="shared" si="698"/>
        <v>9.7841331468917232E-4</v>
      </c>
      <c r="AL445" s="5">
        <f t="shared" si="699"/>
        <v>1.2540544983810344E-5</v>
      </c>
      <c r="AM445" s="5">
        <f t="shared" si="700"/>
        <v>2.4087545111296871E-3</v>
      </c>
      <c r="AN445" s="5">
        <f t="shared" si="701"/>
        <v>2.1924695181429984E-3</v>
      </c>
      <c r="AO445" s="5">
        <f t="shared" si="702"/>
        <v>9.9780250867735447E-4</v>
      </c>
      <c r="AP445" s="5">
        <f t="shared" si="703"/>
        <v>3.0273620319735609E-4</v>
      </c>
      <c r="AQ445" s="5">
        <f t="shared" si="704"/>
        <v>6.8888287959786667E-5</v>
      </c>
      <c r="AR445" s="5">
        <f t="shared" si="705"/>
        <v>6.3953611378391535E-4</v>
      </c>
      <c r="AS445" s="5">
        <f t="shared" si="706"/>
        <v>7.5891229730749106E-4</v>
      </c>
      <c r="AT445" s="5">
        <f t="shared" si="707"/>
        <v>4.5028565439162474E-4</v>
      </c>
      <c r="AU445" s="5">
        <f t="shared" si="708"/>
        <v>1.7811207897605222E-4</v>
      </c>
      <c r="AV445" s="5">
        <f t="shared" si="709"/>
        <v>5.2839645846645804E-5</v>
      </c>
      <c r="AW445" s="5">
        <f t="shared" si="710"/>
        <v>3.762542803401478E-7</v>
      </c>
      <c r="AX445" s="5">
        <f t="shared" si="711"/>
        <v>4.763956718762305E-4</v>
      </c>
      <c r="AY445" s="5">
        <f t="shared" si="712"/>
        <v>4.3361952591592024E-4</v>
      </c>
      <c r="AZ445" s="5">
        <f t="shared" si="713"/>
        <v>1.9734215102650777E-4</v>
      </c>
      <c r="BA445" s="5">
        <f t="shared" si="714"/>
        <v>5.9874186537931751E-5</v>
      </c>
      <c r="BB445" s="5">
        <f t="shared" si="715"/>
        <v>1.3624502652872826E-5</v>
      </c>
      <c r="BC445" s="5">
        <f t="shared" si="716"/>
        <v>2.4802284025425812E-6</v>
      </c>
      <c r="BD445" s="5">
        <f t="shared" si="717"/>
        <v>9.7018564901774513E-5</v>
      </c>
      <c r="BE445" s="5">
        <f t="shared" si="718"/>
        <v>1.1512810673887766E-4</v>
      </c>
      <c r="BF445" s="5">
        <f t="shared" si="719"/>
        <v>6.8308993101978878E-5</v>
      </c>
      <c r="BG445" s="5">
        <f t="shared" si="720"/>
        <v>2.701986318127875E-5</v>
      </c>
      <c r="BH445" s="5">
        <f t="shared" si="721"/>
        <v>8.0158516453875959E-6</v>
      </c>
      <c r="BI445" s="5">
        <f t="shared" si="722"/>
        <v>1.9024190365370206E-6</v>
      </c>
      <c r="BJ445" s="8">
        <f t="shared" si="723"/>
        <v>0.42252667719607789</v>
      </c>
      <c r="BK445" s="8">
        <f t="shared" si="724"/>
        <v>0.29638503238737529</v>
      </c>
      <c r="BL445" s="8">
        <f t="shared" si="725"/>
        <v>0.26580131999403339</v>
      </c>
      <c r="BM445" s="8">
        <f t="shared" si="726"/>
        <v>0.34924183155710087</v>
      </c>
      <c r="BN445" s="8">
        <f t="shared" si="727"/>
        <v>0.6504767363283771</v>
      </c>
    </row>
    <row r="446" spans="1:66" x14ac:dyDescent="0.25">
      <c r="A446" t="s">
        <v>24</v>
      </c>
      <c r="B446" t="s">
        <v>294</v>
      </c>
      <c r="C446" t="s">
        <v>293</v>
      </c>
      <c r="D446" s="16"/>
      <c r="E446">
        <f>VLOOKUP(A446,home!$A$2:$E$405,3,FALSE)</f>
        <v>1.6263000000000001</v>
      </c>
      <c r="F446">
        <f>VLOOKUP(B446,home!$B$2:$E$405,3,FALSE)</f>
        <v>1.7152000000000001</v>
      </c>
      <c r="G446">
        <f>VLOOKUP(C446,away!$B$2:$E$405,4,FALSE)</f>
        <v>0.90620000000000001</v>
      </c>
      <c r="H446">
        <f>VLOOKUP(A446,away!$A$2:$E$405,3,FALSE)</f>
        <v>1.4262999999999999</v>
      </c>
      <c r="I446">
        <f>VLOOKUP(C446,away!$B$2:$E$405,3,FALSE)</f>
        <v>0.66420000000000001</v>
      </c>
      <c r="J446">
        <f>VLOOKUP(B446,home!$B$2:$E$405,4,FALSE)</f>
        <v>0.66420000000000001</v>
      </c>
      <c r="K446" s="3">
        <f t="shared" si="672"/>
        <v>2.5277812485120004</v>
      </c>
      <c r="L446" s="3">
        <f t="shared" si="673"/>
        <v>0.629228847132</v>
      </c>
      <c r="M446" s="5">
        <f t="shared" si="674"/>
        <v>4.2552779810762158E-2</v>
      </c>
      <c r="N446" s="5">
        <f t="shared" si="675"/>
        <v>0.1075641188777046</v>
      </c>
      <c r="O446" s="5">
        <f t="shared" si="676"/>
        <v>2.6775436582587714E-2</v>
      </c>
      <c r="P446" s="5">
        <f t="shared" si="677"/>
        <v>6.7682446514187464E-2</v>
      </c>
      <c r="Q446" s="5">
        <f t="shared" si="678"/>
        <v>0.13594928135588871</v>
      </c>
      <c r="R446" s="5">
        <f t="shared" si="679"/>
        <v>8.4239385461588219E-3</v>
      </c>
      <c r="S446" s="5">
        <f t="shared" si="680"/>
        <v>2.6913127570735541E-2</v>
      </c>
      <c r="T446" s="5">
        <f t="shared" si="681"/>
        <v>8.5543209575989737E-2</v>
      </c>
      <c r="U446" s="5">
        <f t="shared" si="682"/>
        <v>2.1293873895597712E-2</v>
      </c>
      <c r="V446" s="5">
        <f t="shared" si="683"/>
        <v>4.7563058432282873E-3</v>
      </c>
      <c r="W446" s="5">
        <f t="shared" si="684"/>
        <v>0.11455001472003253</v>
      </c>
      <c r="X446" s="5">
        <f t="shared" si="685"/>
        <v>7.2078173701239687E-2</v>
      </c>
      <c r="Y446" s="5">
        <f t="shared" si="686"/>
        <v>2.2676833070705543E-2</v>
      </c>
      <c r="Z446" s="5">
        <f t="shared" si="687"/>
        <v>1.7668617132367776E-3</v>
      </c>
      <c r="AA446" s="5">
        <f t="shared" si="688"/>
        <v>4.4662399074337136E-3</v>
      </c>
      <c r="AB446" s="5">
        <f t="shared" si="689"/>
        <v>5.6448387446834574E-3</v>
      </c>
      <c r="AC446" s="5">
        <f t="shared" si="690"/>
        <v>4.7282224755795864E-4</v>
      </c>
      <c r="AD446" s="5">
        <f t="shared" si="691"/>
        <v>7.2389344806517958E-2</v>
      </c>
      <c r="AE446" s="5">
        <f t="shared" si="692"/>
        <v>4.5549463977246116E-2</v>
      </c>
      <c r="AF446" s="5">
        <f t="shared" si="693"/>
        <v>1.4330518352941567E-2</v>
      </c>
      <c r="AG446" s="5">
        <f t="shared" si="694"/>
        <v>3.0057251806751306E-3</v>
      </c>
      <c r="AH446" s="5">
        <f t="shared" si="695"/>
        <v>2.7794008971541192E-4</v>
      </c>
      <c r="AI446" s="5">
        <f t="shared" si="696"/>
        <v>7.0257174699236134E-4</v>
      </c>
      <c r="AJ446" s="5">
        <f t="shared" si="697"/>
        <v>8.8797384389080437E-4</v>
      </c>
      <c r="AK446" s="5">
        <f t="shared" si="698"/>
        <v>7.4820121058543254E-4</v>
      </c>
      <c r="AL446" s="5">
        <f t="shared" si="699"/>
        <v>3.0081951518444192E-5</v>
      </c>
      <c r="AM446" s="5">
        <f t="shared" si="700"/>
        <v>3.6596885678797132E-2</v>
      </c>
      <c r="AN446" s="5">
        <f t="shared" si="701"/>
        <v>2.3027816184291117E-2</v>
      </c>
      <c r="AO446" s="5">
        <f t="shared" si="702"/>
        <v>7.2448831148045545E-3</v>
      </c>
      <c r="AP446" s="5">
        <f t="shared" si="703"/>
        <v>1.5195631499781881E-3</v>
      </c>
      <c r="AQ446" s="5">
        <f t="shared" si="704"/>
        <v>2.3903824225126138E-4</v>
      </c>
      <c r="AR446" s="5">
        <f t="shared" si="705"/>
        <v>3.4977584444678668E-5</v>
      </c>
      <c r="AS446" s="5">
        <f t="shared" si="706"/>
        <v>8.8415682077503757E-5</v>
      </c>
      <c r="AT446" s="5">
        <f t="shared" si="707"/>
        <v>1.1174775161495629E-4</v>
      </c>
      <c r="AU446" s="5">
        <f t="shared" si="708"/>
        <v>9.4157957031887712E-5</v>
      </c>
      <c r="AV446" s="5">
        <f t="shared" si="709"/>
        <v>5.9502679545851095E-5</v>
      </c>
      <c r="AW446" s="5">
        <f t="shared" si="710"/>
        <v>1.3290815179955666E-6</v>
      </c>
      <c r="AX446" s="5">
        <f t="shared" si="711"/>
        <v>1.541815356213346E-2</v>
      </c>
      <c r="AY446" s="5">
        <f t="shared" si="712"/>
        <v>9.7015469908053754E-3</v>
      </c>
      <c r="AZ446" s="5">
        <f t="shared" si="713"/>
        <v>3.0522466142106947E-3</v>
      </c>
      <c r="BA446" s="5">
        <f t="shared" si="714"/>
        <v>6.4018720607411542E-4</v>
      </c>
      <c r="BB446" s="5">
        <f t="shared" si="715"/>
        <v>1.0070606440666793E-4</v>
      </c>
      <c r="BC446" s="5">
        <f t="shared" si="716"/>
        <v>1.2673432161161722E-5</v>
      </c>
      <c r="BD446" s="5">
        <f t="shared" si="717"/>
        <v>3.6681508559312217E-6</v>
      </c>
      <c r="BE446" s="5">
        <f t="shared" si="718"/>
        <v>9.272282950336186E-6</v>
      </c>
      <c r="BF446" s="5">
        <f t="shared" si="719"/>
        <v>1.171915148637867E-5</v>
      </c>
      <c r="BG446" s="5">
        <f t="shared" si="720"/>
        <v>9.8744837919131797E-6</v>
      </c>
      <c r="BH446" s="5">
        <f t="shared" si="721"/>
        <v>6.2401337419834519E-6</v>
      </c>
      <c r="BI446" s="5">
        <f t="shared" si="722"/>
        <v>3.1547386122385587E-6</v>
      </c>
      <c r="BJ446" s="8">
        <f t="shared" si="723"/>
        <v>0.77119038385885519</v>
      </c>
      <c r="BK446" s="8">
        <f t="shared" si="724"/>
        <v>0.15210911092879523</v>
      </c>
      <c r="BL446" s="8">
        <f t="shared" si="725"/>
        <v>6.9653745163799061E-2</v>
      </c>
      <c r="BM446" s="8">
        <f t="shared" si="726"/>
        <v>0.59607188206810946</v>
      </c>
      <c r="BN446" s="8">
        <f t="shared" si="727"/>
        <v>0.38894800168728944</v>
      </c>
    </row>
    <row r="447" spans="1:66" x14ac:dyDescent="0.25">
      <c r="A447" t="s">
        <v>24</v>
      </c>
      <c r="B447" t="s">
        <v>181</v>
      </c>
      <c r="C447" t="s">
        <v>290</v>
      </c>
      <c r="D447" s="16"/>
      <c r="E447">
        <f>VLOOKUP(A447,home!$A$2:$E$405,3,FALSE)</f>
        <v>1.6263000000000001</v>
      </c>
      <c r="F447">
        <f>VLOOKUP(B447,home!$B$2:$E$405,3,FALSE)</f>
        <v>0.64729999999999999</v>
      </c>
      <c r="G447">
        <f>VLOOKUP(C447,away!$B$2:$E$405,4,FALSE)</f>
        <v>0.9385</v>
      </c>
      <c r="H447">
        <f>VLOOKUP(A447,away!$A$2:$E$405,3,FALSE)</f>
        <v>1.4262999999999999</v>
      </c>
      <c r="I447">
        <f>VLOOKUP(C447,away!$B$2:$E$405,3,FALSE)</f>
        <v>1.2177</v>
      </c>
      <c r="J447">
        <f>VLOOKUP(B447,home!$B$2:$E$405,4,FALSE)</f>
        <v>0.84870000000000001</v>
      </c>
      <c r="K447" s="3">
        <f t="shared" si="672"/>
        <v>0.98796269461499997</v>
      </c>
      <c r="L447" s="3">
        <f t="shared" si="673"/>
        <v>1.4740268363369999</v>
      </c>
      <c r="M447" s="5">
        <f t="shared" si="674"/>
        <v>8.5265144461649733E-2</v>
      </c>
      <c r="N447" s="5">
        <f t="shared" si="675"/>
        <v>8.4238781879068705E-2</v>
      </c>
      <c r="O447" s="5">
        <f t="shared" si="676"/>
        <v>0.12568311114062286</v>
      </c>
      <c r="P447" s="5">
        <f t="shared" si="677"/>
        <v>0.12417022515008626</v>
      </c>
      <c r="Q447" s="5">
        <f t="shared" si="678"/>
        <v>4.1612386968164973E-2</v>
      </c>
      <c r="R447" s="5">
        <f t="shared" si="679"/>
        <v>9.2630139347801926E-2</v>
      </c>
      <c r="S447" s="5">
        <f t="shared" si="680"/>
        <v>4.5206763300441835E-2</v>
      </c>
      <c r="T447" s="5">
        <f t="shared" si="681"/>
        <v>6.1337775115115227E-2</v>
      </c>
      <c r="U447" s="5">
        <f t="shared" si="682"/>
        <v>9.1515122072617319E-2</v>
      </c>
      <c r="V447" s="5">
        <f t="shared" si="683"/>
        <v>7.3148738467051439E-3</v>
      </c>
      <c r="W447" s="5">
        <f t="shared" si="684"/>
        <v>1.3703828652810127E-2</v>
      </c>
      <c r="X447" s="5">
        <f t="shared" si="685"/>
        <v>2.0199811194806044E-2</v>
      </c>
      <c r="Y447" s="5">
        <f t="shared" si="686"/>
        <v>1.4887531895042336E-2</v>
      </c>
      <c r="Z447" s="5">
        <f t="shared" si="687"/>
        <v>4.5513103750765303E-2</v>
      </c>
      <c r="AA447" s="5">
        <f t="shared" si="688"/>
        <v>4.496524862189815E-2</v>
      </c>
      <c r="AB447" s="5">
        <f t="shared" si="689"/>
        <v>2.2211994096261952E-2</v>
      </c>
      <c r="AC447" s="5">
        <f t="shared" si="690"/>
        <v>6.6578314197484191E-4</v>
      </c>
      <c r="AD447" s="5">
        <f t="shared" si="691"/>
        <v>3.3847178705931338E-3</v>
      </c>
      <c r="AE447" s="5">
        <f t="shared" si="692"/>
        <v>4.9891649746837052E-3</v>
      </c>
      <c r="AF447" s="5">
        <f t="shared" si="693"/>
        <v>3.6770815317981949E-3</v>
      </c>
      <c r="AG447" s="5">
        <f t="shared" si="694"/>
        <v>1.8067056190899007E-3</v>
      </c>
      <c r="AH447" s="5">
        <f t="shared" si="695"/>
        <v>1.6771884083404562E-2</v>
      </c>
      <c r="AI447" s="5">
        <f t="shared" si="696"/>
        <v>1.6569995792810797E-2</v>
      </c>
      <c r="AJ447" s="5">
        <f t="shared" si="697"/>
        <v>8.1852688466122828E-3</v>
      </c>
      <c r="AK447" s="5">
        <f t="shared" si="698"/>
        <v>2.6955800886157618E-3</v>
      </c>
      <c r="AL447" s="5">
        <f t="shared" si="699"/>
        <v>3.8782760839550883E-5</v>
      </c>
      <c r="AM447" s="5">
        <f t="shared" si="700"/>
        <v>6.6879499758854769E-4</v>
      </c>
      <c r="AN447" s="5">
        <f t="shared" si="701"/>
        <v>9.8582177445345862E-4</v>
      </c>
      <c r="AO447" s="5">
        <f t="shared" si="702"/>
        <v>7.2656387569487962E-4</v>
      </c>
      <c r="AP447" s="5">
        <f t="shared" si="703"/>
        <v>3.5699155036242417E-4</v>
      </c>
      <c r="AQ447" s="5">
        <f t="shared" si="704"/>
        <v>1.3155378139494126E-4</v>
      </c>
      <c r="AR447" s="5">
        <f t="shared" si="705"/>
        <v>4.9444414469743386E-3</v>
      </c>
      <c r="AS447" s="5">
        <f t="shared" si="706"/>
        <v>4.8849236953188565E-3</v>
      </c>
      <c r="AT447" s="5">
        <f t="shared" si="707"/>
        <v>2.4130611885079404E-3</v>
      </c>
      <c r="AU447" s="5">
        <f t="shared" si="708"/>
        <v>7.9467147802305977E-4</v>
      </c>
      <c r="AV447" s="5">
        <f t="shared" si="709"/>
        <v>1.9627644369033667E-4</v>
      </c>
      <c r="AW447" s="5">
        <f t="shared" si="710"/>
        <v>1.5688526575263486E-6</v>
      </c>
      <c r="AX447" s="5">
        <f t="shared" si="711"/>
        <v>1.1012408466043561E-4</v>
      </c>
      <c r="AY447" s="5">
        <f t="shared" si="712"/>
        <v>1.6232585611652986E-4</v>
      </c>
      <c r="AZ447" s="5">
        <f t="shared" si="713"/>
        <v>1.1963633407357179E-4</v>
      </c>
      <c r="BA447" s="5">
        <f t="shared" si="714"/>
        <v>5.8782389008474475E-5</v>
      </c>
      <c r="BB447" s="5">
        <f t="shared" si="715"/>
        <v>2.1661704725623121E-5</v>
      </c>
      <c r="BC447" s="5">
        <f t="shared" si="716"/>
        <v>6.3859868172752945E-6</v>
      </c>
      <c r="BD447" s="5">
        <f t="shared" si="717"/>
        <v>1.214706563922854E-3</v>
      </c>
      <c r="BE447" s="5">
        <f t="shared" si="718"/>
        <v>1.2000847700597505E-3</v>
      </c>
      <c r="BF447" s="5">
        <f t="shared" si="719"/>
        <v>5.9281949159732683E-4</v>
      </c>
      <c r="BG447" s="5">
        <f t="shared" si="720"/>
        <v>1.9522784744626314E-4</v>
      </c>
      <c r="BH447" s="5">
        <f t="shared" si="721"/>
        <v>4.8219457556724064E-5</v>
      </c>
      <c r="BI447" s="5">
        <f t="shared" si="722"/>
        <v>9.5278050441229483E-6</v>
      </c>
      <c r="BJ447" s="8">
        <f t="shared" si="723"/>
        <v>0.25318642803606856</v>
      </c>
      <c r="BK447" s="8">
        <f t="shared" si="724"/>
        <v>0.2628238985178139</v>
      </c>
      <c r="BL447" s="8">
        <f t="shared" si="725"/>
        <v>0.43772230427878717</v>
      </c>
      <c r="BM447" s="8">
        <f t="shared" si="726"/>
        <v>0.44548518863258141</v>
      </c>
      <c r="BN447" s="8">
        <f t="shared" si="727"/>
        <v>0.55359978894739448</v>
      </c>
    </row>
    <row r="448" spans="1:66" x14ac:dyDescent="0.25">
      <c r="A448" t="s">
        <v>24</v>
      </c>
      <c r="B448" t="s">
        <v>298</v>
      </c>
      <c r="C448" t="s">
        <v>25</v>
      </c>
      <c r="D448" s="16"/>
      <c r="E448">
        <f>VLOOKUP(A448,home!$A$2:$E$405,3,FALSE)</f>
        <v>1.6263000000000001</v>
      </c>
      <c r="F448">
        <f>VLOOKUP(B448,home!$B$2:$E$405,3,FALSE)</f>
        <v>1.5354000000000001</v>
      </c>
      <c r="G448">
        <f>VLOOKUP(C448,away!$B$2:$E$405,4,FALSE)</f>
        <v>1.0356000000000001</v>
      </c>
      <c r="H448">
        <f>VLOOKUP(A448,away!$A$2:$E$405,3,FALSE)</f>
        <v>1.4262999999999999</v>
      </c>
      <c r="I448">
        <f>VLOOKUP(C448,away!$B$2:$E$405,3,FALSE)</f>
        <v>0.92249999999999999</v>
      </c>
      <c r="J448">
        <f>VLOOKUP(B448,home!$B$2:$E$405,4,FALSE)</f>
        <v>0.7177</v>
      </c>
      <c r="K448" s="3">
        <f t="shared" si="672"/>
        <v>2.5859149683120006</v>
      </c>
      <c r="L448" s="3">
        <f t="shared" si="673"/>
        <v>0.94432220797499988</v>
      </c>
      <c r="M448" s="5">
        <f t="shared" si="674"/>
        <v>2.9297966260078113E-2</v>
      </c>
      <c r="N448" s="5">
        <f t="shared" si="675"/>
        <v>7.5762049493035957E-2</v>
      </c>
      <c r="O448" s="5">
        <f t="shared" si="676"/>
        <v>2.7666720187894012E-2</v>
      </c>
      <c r="P448" s="5">
        <f t="shared" si="677"/>
        <v>7.1543785857974926E-2</v>
      </c>
      <c r="Q448" s="5">
        <f t="shared" si="678"/>
        <v>9.795710890701817E-2</v>
      </c>
      <c r="R448" s="5">
        <f t="shared" si="679"/>
        <v>1.3063149147629287E-2</v>
      </c>
      <c r="S448" s="5">
        <f t="shared" si="680"/>
        <v>4.3676353244579504E-2</v>
      </c>
      <c r="T448" s="5">
        <f t="shared" si="681"/>
        <v>9.2503073369922917E-2</v>
      </c>
      <c r="U448" s="5">
        <f t="shared" si="682"/>
        <v>3.3780192914146724E-2</v>
      </c>
      <c r="V448" s="5">
        <f t="shared" si="683"/>
        <v>1.1850544451708734E-2</v>
      </c>
      <c r="W448" s="5">
        <f t="shared" si="684"/>
        <v>8.4436251391742365E-2</v>
      </c>
      <c r="X448" s="5">
        <f t="shared" si="685"/>
        <v>7.973502734738229E-2</v>
      </c>
      <c r="Y448" s="5">
        <f t="shared" si="686"/>
        <v>3.7647778538813514E-2</v>
      </c>
      <c r="Z448" s="5">
        <f t="shared" si="687"/>
        <v>4.1119406153986762E-3</v>
      </c>
      <c r="AA448" s="5">
        <f t="shared" si="688"/>
        <v>1.0633128786169494E-2</v>
      </c>
      <c r="AB448" s="5">
        <f t="shared" si="689"/>
        <v>1.3748183444072458E-2</v>
      </c>
      <c r="AC448" s="5">
        <f t="shared" si="690"/>
        <v>1.8086426354376631E-3</v>
      </c>
      <c r="AD448" s="5">
        <f t="shared" si="691"/>
        <v>5.4586241585515394E-2</v>
      </c>
      <c r="AE448" s="5">
        <f t="shared" si="692"/>
        <v>5.1547000179090648E-2</v>
      </c>
      <c r="AF448" s="5">
        <f t="shared" si="693"/>
        <v>2.4338488511803296E-2</v>
      </c>
      <c r="AG448" s="5">
        <f t="shared" si="694"/>
        <v>7.6611250700800871E-3</v>
      </c>
      <c r="AH448" s="5">
        <f t="shared" si="695"/>
        <v>9.707492102488392E-4</v>
      </c>
      <c r="AI448" s="5">
        <f t="shared" si="696"/>
        <v>2.5102749132595264E-3</v>
      </c>
      <c r="AJ448" s="5">
        <f t="shared" si="697"/>
        <v>3.2456787363879598E-3</v>
      </c>
      <c r="AK448" s="5">
        <f t="shared" si="698"/>
        <v>2.7976830755858683E-3</v>
      </c>
      <c r="AL448" s="5">
        <f t="shared" si="699"/>
        <v>1.7666364996764199E-4</v>
      </c>
      <c r="AM448" s="5">
        <f t="shared" si="700"/>
        <v>2.8231075835975852E-2</v>
      </c>
      <c r="AN448" s="5">
        <f t="shared" si="701"/>
        <v>2.6659231866938377E-2</v>
      </c>
      <c r="AO448" s="5">
        <f t="shared" si="702"/>
        <v>1.2587452349752363E-2</v>
      </c>
      <c r="AP448" s="5">
        <f t="shared" si="703"/>
        <v>3.9622035985660848E-3</v>
      </c>
      <c r="AQ448" s="5">
        <f t="shared" si="704"/>
        <v>9.3539921266110363E-4</v>
      </c>
      <c r="AR448" s="5">
        <f t="shared" si="705"/>
        <v>1.8334000752243427E-4</v>
      </c>
      <c r="AS448" s="5">
        <f t="shared" si="706"/>
        <v>4.741016697426976E-4</v>
      </c>
      <c r="AT448" s="5">
        <f t="shared" si="707"/>
        <v>6.1299330214467738E-4</v>
      </c>
      <c r="AU448" s="5">
        <f t="shared" si="708"/>
        <v>5.2838285183030723E-4</v>
      </c>
      <c r="AV448" s="5">
        <f t="shared" si="709"/>
        <v>3.4158828138684339E-4</v>
      </c>
      <c r="AW448" s="5">
        <f t="shared" si="710"/>
        <v>1.1983374763565435E-5</v>
      </c>
      <c r="AX448" s="5">
        <f t="shared" si="711"/>
        <v>1.2167193595966866E-2</v>
      </c>
      <c r="AY448" s="5">
        <f t="shared" si="712"/>
        <v>1.1489751121402707E-2</v>
      </c>
      <c r="AZ448" s="5">
        <f t="shared" si="713"/>
        <v>5.4250135740231175E-3</v>
      </c>
      <c r="BA448" s="5">
        <f t="shared" si="714"/>
        <v>1.7076535988386188E-3</v>
      </c>
      <c r="BB448" s="5">
        <f t="shared" si="715"/>
        <v>4.0314380422793475E-4</v>
      </c>
      <c r="BC448" s="5">
        <f t="shared" si="716"/>
        <v>7.6139529467992897E-5</v>
      </c>
      <c r="BD448" s="5">
        <f t="shared" si="717"/>
        <v>2.8855340118956366E-5</v>
      </c>
      <c r="BE448" s="5">
        <f t="shared" si="718"/>
        <v>7.4617455929343047E-5</v>
      </c>
      <c r="BF448" s="5">
        <f t="shared" si="719"/>
        <v>9.6477198092524634E-5</v>
      </c>
      <c r="BG448" s="5">
        <f t="shared" si="720"/>
        <v>8.3160610216087143E-5</v>
      </c>
      <c r="BH448" s="5">
        <f t="shared" si="721"/>
        <v>5.3761566682934907E-5</v>
      </c>
      <c r="BI448" s="5">
        <f t="shared" si="722"/>
        <v>2.7804568001061028E-5</v>
      </c>
      <c r="BJ448" s="8">
        <f t="shared" si="723"/>
        <v>0.70981840248222572</v>
      </c>
      <c r="BK448" s="8">
        <f t="shared" si="724"/>
        <v>0.1698437072211493</v>
      </c>
      <c r="BL448" s="8">
        <f t="shared" si="725"/>
        <v>0.11092084326706204</v>
      </c>
      <c r="BM448" s="8">
        <f t="shared" si="726"/>
        <v>0.66792634598556611</v>
      </c>
      <c r="BN448" s="8">
        <f t="shared" si="727"/>
        <v>0.31529077985363052</v>
      </c>
    </row>
    <row r="449" spans="1:66" x14ac:dyDescent="0.25">
      <c r="A449" t="s">
        <v>24</v>
      </c>
      <c r="B449" t="s">
        <v>182</v>
      </c>
      <c r="C449" t="s">
        <v>292</v>
      </c>
      <c r="D449" s="16"/>
      <c r="E449">
        <f>VLOOKUP(A449,home!$A$2:$E$405,3,FALSE)</f>
        <v>1.6263000000000001</v>
      </c>
      <c r="F449">
        <f>VLOOKUP(B449,home!$B$2:$E$405,3,FALSE)</f>
        <v>0.80910000000000004</v>
      </c>
      <c r="G449">
        <f>VLOOKUP(C449,away!$B$2:$E$405,4,FALSE)</f>
        <v>0.74429999999999996</v>
      </c>
      <c r="H449">
        <f>VLOOKUP(A449,away!$A$2:$E$405,3,FALSE)</f>
        <v>1.4262999999999999</v>
      </c>
      <c r="I449">
        <f>VLOOKUP(C449,away!$B$2:$E$405,3,FALSE)</f>
        <v>1.5128999999999999</v>
      </c>
      <c r="J449">
        <f>VLOOKUP(B449,home!$B$2:$E$405,4,FALSE)</f>
        <v>1.3284</v>
      </c>
      <c r="K449" s="3">
        <f t="shared" si="672"/>
        <v>0.97937921331900013</v>
      </c>
      <c r="L449" s="3">
        <f t="shared" si="673"/>
        <v>2.8664869702679998</v>
      </c>
      <c r="M449" s="5">
        <f t="shared" si="674"/>
        <v>2.1367885031654505E-2</v>
      </c>
      <c r="N449" s="5">
        <f t="shared" si="675"/>
        <v>2.0927262432592627E-2</v>
      </c>
      <c r="O449" s="5">
        <f t="shared" si="676"/>
        <v>6.1250764025422261E-2</v>
      </c>
      <c r="P449" s="5">
        <f t="shared" si="677"/>
        <v>5.9987725086405763E-2</v>
      </c>
      <c r="Q449" s="5">
        <f t="shared" si="678"/>
        <v>1.0247862909076415E-2</v>
      </c>
      <c r="R449" s="5">
        <f t="shared" si="679"/>
        <v>8.7787258498916457E-2</v>
      </c>
      <c r="S449" s="5">
        <f t="shared" si="680"/>
        <v>4.2102051229114604E-2</v>
      </c>
      <c r="T449" s="5">
        <f t="shared" si="681"/>
        <v>2.9375365501960262E-2</v>
      </c>
      <c r="U449" s="5">
        <f t="shared" si="682"/>
        <v>8.5977016168100495E-2</v>
      </c>
      <c r="V449" s="5">
        <f t="shared" si="683"/>
        <v>1.3132929112827511E-2</v>
      </c>
      <c r="W449" s="5">
        <f t="shared" si="684"/>
        <v>3.3455146380307406E-3</v>
      </c>
      <c r="X449" s="5">
        <f t="shared" si="685"/>
        <v>9.5898741187559807E-3</v>
      </c>
      <c r="Y449" s="5">
        <f t="shared" si="686"/>
        <v>1.3744624603962171E-2</v>
      </c>
      <c r="Z449" s="5">
        <f t="shared" si="687"/>
        <v>8.3880344214230906E-2</v>
      </c>
      <c r="AA449" s="5">
        <f t="shared" si="688"/>
        <v>8.2150665529460404E-2</v>
      </c>
      <c r="AB449" s="5">
        <f t="shared" si="689"/>
        <v>4.0228327089937614E-2</v>
      </c>
      <c r="AC449" s="5">
        <f t="shared" si="690"/>
        <v>2.3043183147059203E-3</v>
      </c>
      <c r="AD449" s="5">
        <f t="shared" si="691"/>
        <v>8.1913187358543637E-4</v>
      </c>
      <c r="AE449" s="5">
        <f t="shared" si="692"/>
        <v>2.3480308425638673E-3</v>
      </c>
      <c r="AF449" s="5">
        <f t="shared" si="693"/>
        <v>3.3652999079983605E-3</v>
      </c>
      <c r="AG449" s="5">
        <f t="shared" si="694"/>
        <v>3.2155294457737998E-3</v>
      </c>
      <c r="AH449" s="5">
        <f t="shared" si="695"/>
        <v>6.0110478437921937E-2</v>
      </c>
      <c r="AI449" s="5">
        <f t="shared" si="696"/>
        <v>5.8870953084760702E-2</v>
      </c>
      <c r="AJ449" s="5">
        <f t="shared" si="697"/>
        <v>2.8828493859746347E-2</v>
      </c>
      <c r="AK449" s="5">
        <f t="shared" si="698"/>
        <v>9.4113425458433372E-3</v>
      </c>
      <c r="AL449" s="5">
        <f t="shared" si="699"/>
        <v>2.5876367898717661E-4</v>
      </c>
      <c r="AM449" s="5">
        <f t="shared" si="700"/>
        <v>1.6044814599132471E-4</v>
      </c>
      <c r="AN449" s="5">
        <f t="shared" si="701"/>
        <v>4.5992251988779002E-4</v>
      </c>
      <c r="AO449" s="5">
        <f t="shared" si="702"/>
        <v>6.5918095529558774E-4</v>
      </c>
      <c r="AP449" s="5">
        <f t="shared" si="703"/>
        <v>6.298445398012051E-4</v>
      </c>
      <c r="AQ449" s="5">
        <f t="shared" si="704"/>
        <v>4.513602916586498E-4</v>
      </c>
      <c r="AR449" s="5">
        <f t="shared" si="705"/>
        <v>3.4461180643775735E-2</v>
      </c>
      <c r="AS449" s="5">
        <f t="shared" si="706"/>
        <v>3.3750563988945034E-2</v>
      </c>
      <c r="AT449" s="5">
        <f t="shared" si="707"/>
        <v>1.6527300404282779E-2</v>
      </c>
      <c r="AU449" s="5">
        <f t="shared" si="708"/>
        <v>5.3954981560777552E-3</v>
      </c>
      <c r="AV449" s="5">
        <f t="shared" si="709"/>
        <v>1.3210596848908865E-3</v>
      </c>
      <c r="AW449" s="5">
        <f t="shared" si="710"/>
        <v>2.017909433093735E-5</v>
      </c>
      <c r="AX449" s="5">
        <f t="shared" si="711"/>
        <v>2.6189929833245935E-5</v>
      </c>
      <c r="AY449" s="5">
        <f t="shared" si="712"/>
        <v>7.5073092619232627E-5</v>
      </c>
      <c r="AZ449" s="5">
        <f t="shared" si="713"/>
        <v>1.0759802090537657E-4</v>
      </c>
      <c r="BA449" s="5">
        <f t="shared" si="714"/>
        <v>1.028094416506286E-4</v>
      </c>
      <c r="BB449" s="5">
        <f t="shared" si="715"/>
        <v>7.3675481228013779E-5</v>
      </c>
      <c r="BC449" s="5">
        <f t="shared" si="716"/>
        <v>4.2237961393665194E-5</v>
      </c>
      <c r="BD449" s="5">
        <f t="shared" si="717"/>
        <v>1.6463754215905825E-2</v>
      </c>
      <c r="BE449" s="5">
        <f t="shared" si="718"/>
        <v>1.6124258652251217E-2</v>
      </c>
      <c r="BF449" s="5">
        <f t="shared" si="719"/>
        <v>7.8958818770969389E-3</v>
      </c>
      <c r="BG449" s="5">
        <f t="shared" si="720"/>
        <v>2.5776875270836505E-3</v>
      </c>
      <c r="BH449" s="5">
        <f t="shared" si="721"/>
        <v>6.3113339561434595E-4</v>
      </c>
      <c r="BI449" s="5">
        <f t="shared" si="722"/>
        <v>1.2362378569922552E-4</v>
      </c>
      <c r="BJ449" s="8">
        <f t="shared" si="723"/>
        <v>9.9766836654564373E-2</v>
      </c>
      <c r="BK449" s="8">
        <f t="shared" si="724"/>
        <v>0.1392287455463147</v>
      </c>
      <c r="BL449" s="8">
        <f t="shared" si="725"/>
        <v>0.64988724157173283</v>
      </c>
      <c r="BM449" s="8">
        <f t="shared" si="726"/>
        <v>0.71113951600448677</v>
      </c>
      <c r="BN449" s="8">
        <f t="shared" si="727"/>
        <v>0.26156875798406803</v>
      </c>
    </row>
    <row r="450" spans="1:66" x14ac:dyDescent="0.25">
      <c r="A450" t="s">
        <v>27</v>
      </c>
      <c r="B450" t="s">
        <v>192</v>
      </c>
      <c r="C450" t="s">
        <v>522</v>
      </c>
      <c r="D450" s="16"/>
      <c r="E450">
        <f>VLOOKUP(A450,home!$A$2:$E$405,3,FALSE)</f>
        <v>1.3026</v>
      </c>
      <c r="F450">
        <f>VLOOKUP(B450,home!$B$2:$E$405,3,FALSE)</f>
        <v>1.0909</v>
      </c>
      <c r="G450" t="e">
        <f>VLOOKUP(C450,away!$B$2:$E$405,4,FALSE)</f>
        <v>#N/A</v>
      </c>
      <c r="H450">
        <f>VLOOKUP(A450,away!$A$2:$E$405,3,FALSE)</f>
        <v>1.1000000000000001</v>
      </c>
      <c r="I450" t="e">
        <f>VLOOKUP(C450,away!$B$2:$E$405,3,FALSE)</f>
        <v>#N/A</v>
      </c>
      <c r="J450">
        <f>VLOOKUP(B450,home!$B$2:$E$405,4,FALSE)</f>
        <v>0.90910000000000002</v>
      </c>
      <c r="K450" s="3" t="e">
        <f t="shared" si="672"/>
        <v>#N/A</v>
      </c>
      <c r="L450" s="3" t="e">
        <f t="shared" si="673"/>
        <v>#N/A</v>
      </c>
      <c r="M450" s="5" t="e">
        <f t="shared" si="674"/>
        <v>#N/A</v>
      </c>
      <c r="N450" s="5" t="e">
        <f t="shared" si="675"/>
        <v>#N/A</v>
      </c>
      <c r="O450" s="5" t="e">
        <f t="shared" si="676"/>
        <v>#N/A</v>
      </c>
      <c r="P450" s="5" t="e">
        <f t="shared" si="677"/>
        <v>#N/A</v>
      </c>
      <c r="Q450" s="5" t="e">
        <f t="shared" si="678"/>
        <v>#N/A</v>
      </c>
      <c r="R450" s="5" t="e">
        <f t="shared" si="679"/>
        <v>#N/A</v>
      </c>
      <c r="S450" s="5" t="e">
        <f t="shared" si="680"/>
        <v>#N/A</v>
      </c>
      <c r="T450" s="5" t="e">
        <f t="shared" si="681"/>
        <v>#N/A</v>
      </c>
      <c r="U450" s="5" t="e">
        <f t="shared" si="682"/>
        <v>#N/A</v>
      </c>
      <c r="V450" s="5" t="e">
        <f t="shared" si="683"/>
        <v>#N/A</v>
      </c>
      <c r="W450" s="5" t="e">
        <f t="shared" si="684"/>
        <v>#N/A</v>
      </c>
      <c r="X450" s="5" t="e">
        <f t="shared" si="685"/>
        <v>#N/A</v>
      </c>
      <c r="Y450" s="5" t="e">
        <f t="shared" si="686"/>
        <v>#N/A</v>
      </c>
      <c r="Z450" s="5" t="e">
        <f t="shared" si="687"/>
        <v>#N/A</v>
      </c>
      <c r="AA450" s="5" t="e">
        <f t="shared" si="688"/>
        <v>#N/A</v>
      </c>
      <c r="AB450" s="5" t="e">
        <f t="shared" si="689"/>
        <v>#N/A</v>
      </c>
      <c r="AC450" s="5" t="e">
        <f t="shared" si="690"/>
        <v>#N/A</v>
      </c>
      <c r="AD450" s="5" t="e">
        <f t="shared" si="691"/>
        <v>#N/A</v>
      </c>
      <c r="AE450" s="5" t="e">
        <f t="shared" si="692"/>
        <v>#N/A</v>
      </c>
      <c r="AF450" s="5" t="e">
        <f t="shared" si="693"/>
        <v>#N/A</v>
      </c>
      <c r="AG450" s="5" t="e">
        <f t="shared" si="694"/>
        <v>#N/A</v>
      </c>
      <c r="AH450" s="5" t="e">
        <f t="shared" si="695"/>
        <v>#N/A</v>
      </c>
      <c r="AI450" s="5" t="e">
        <f t="shared" si="696"/>
        <v>#N/A</v>
      </c>
      <c r="AJ450" s="5" t="e">
        <f t="shared" si="697"/>
        <v>#N/A</v>
      </c>
      <c r="AK450" s="5" t="e">
        <f t="shared" si="698"/>
        <v>#N/A</v>
      </c>
      <c r="AL450" s="5" t="e">
        <f t="shared" si="699"/>
        <v>#N/A</v>
      </c>
      <c r="AM450" s="5" t="e">
        <f t="shared" si="700"/>
        <v>#N/A</v>
      </c>
      <c r="AN450" s="5" t="e">
        <f t="shared" si="701"/>
        <v>#N/A</v>
      </c>
      <c r="AO450" s="5" t="e">
        <f t="shared" si="702"/>
        <v>#N/A</v>
      </c>
      <c r="AP450" s="5" t="e">
        <f t="shared" si="703"/>
        <v>#N/A</v>
      </c>
      <c r="AQ450" s="5" t="e">
        <f t="shared" si="704"/>
        <v>#N/A</v>
      </c>
      <c r="AR450" s="5" t="e">
        <f t="shared" si="705"/>
        <v>#N/A</v>
      </c>
      <c r="AS450" s="5" t="e">
        <f t="shared" si="706"/>
        <v>#N/A</v>
      </c>
      <c r="AT450" s="5" t="e">
        <f t="shared" si="707"/>
        <v>#N/A</v>
      </c>
      <c r="AU450" s="5" t="e">
        <f t="shared" si="708"/>
        <v>#N/A</v>
      </c>
      <c r="AV450" s="5" t="e">
        <f t="shared" si="709"/>
        <v>#N/A</v>
      </c>
      <c r="AW450" s="5" t="e">
        <f t="shared" si="710"/>
        <v>#N/A</v>
      </c>
      <c r="AX450" s="5" t="e">
        <f t="shared" si="711"/>
        <v>#N/A</v>
      </c>
      <c r="AY450" s="5" t="e">
        <f t="shared" si="712"/>
        <v>#N/A</v>
      </c>
      <c r="AZ450" s="5" t="e">
        <f t="shared" si="713"/>
        <v>#N/A</v>
      </c>
      <c r="BA450" s="5" t="e">
        <f t="shared" si="714"/>
        <v>#N/A</v>
      </c>
      <c r="BB450" s="5" t="e">
        <f t="shared" si="715"/>
        <v>#N/A</v>
      </c>
      <c r="BC450" s="5" t="e">
        <f t="shared" si="716"/>
        <v>#N/A</v>
      </c>
      <c r="BD450" s="5" t="e">
        <f t="shared" si="717"/>
        <v>#N/A</v>
      </c>
      <c r="BE450" s="5" t="e">
        <f t="shared" si="718"/>
        <v>#N/A</v>
      </c>
      <c r="BF450" s="5" t="e">
        <f t="shared" si="719"/>
        <v>#N/A</v>
      </c>
      <c r="BG450" s="5" t="e">
        <f t="shared" si="720"/>
        <v>#N/A</v>
      </c>
      <c r="BH450" s="5" t="e">
        <f t="shared" si="721"/>
        <v>#N/A</v>
      </c>
      <c r="BI450" s="5" t="e">
        <f t="shared" si="722"/>
        <v>#N/A</v>
      </c>
      <c r="BJ450" s="8" t="e">
        <f t="shared" si="723"/>
        <v>#N/A</v>
      </c>
      <c r="BK450" s="8" t="e">
        <f t="shared" si="724"/>
        <v>#N/A</v>
      </c>
      <c r="BL450" s="8" t="e">
        <f t="shared" si="725"/>
        <v>#N/A</v>
      </c>
      <c r="BM450" s="8" t="e">
        <f t="shared" si="726"/>
        <v>#N/A</v>
      </c>
      <c r="BN450" s="8" t="e">
        <f t="shared" si="727"/>
        <v>#N/A</v>
      </c>
    </row>
    <row r="451" spans="1:66" x14ac:dyDescent="0.25">
      <c r="A451" t="s">
        <v>27</v>
      </c>
      <c r="B451" t="s">
        <v>186</v>
      </c>
      <c r="C451" t="s">
        <v>30</v>
      </c>
      <c r="D451" s="16"/>
      <c r="E451">
        <f>VLOOKUP(A451,home!$A$2:$E$405,3,FALSE)</f>
        <v>1.3026</v>
      </c>
      <c r="F451">
        <f>VLOOKUP(B451,home!$B$2:$E$405,3,FALSE)</f>
        <v>1.0101</v>
      </c>
      <c r="G451">
        <f>VLOOKUP(C451,away!$B$2:$E$405,4,FALSE)</f>
        <v>1.1717</v>
      </c>
      <c r="H451">
        <f>VLOOKUP(A451,away!$A$2:$E$405,3,FALSE)</f>
        <v>1.1000000000000001</v>
      </c>
      <c r="I451">
        <f>VLOOKUP(C451,away!$B$2:$E$405,3,FALSE)</f>
        <v>1.244</v>
      </c>
      <c r="J451">
        <f>VLOOKUP(B451,home!$B$2:$E$405,4,FALSE)</f>
        <v>0.66990000000000005</v>
      </c>
      <c r="K451" s="3">
        <f t="shared" si="672"/>
        <v>1.5416716098419998</v>
      </c>
      <c r="L451" s="3">
        <f t="shared" si="673"/>
        <v>0.91669116000000006</v>
      </c>
      <c r="M451" s="5">
        <f t="shared" si="674"/>
        <v>8.5574942213266239E-2</v>
      </c>
      <c r="N451" s="5">
        <f t="shared" si="675"/>
        <v>0.13192845892406227</v>
      </c>
      <c r="O451" s="5">
        <f t="shared" si="676"/>
        <v>7.8445793044411988E-2</v>
      </c>
      <c r="P451" s="5">
        <f t="shared" si="677"/>
        <v>0.12093765204811098</v>
      </c>
      <c r="Q451" s="5">
        <f t="shared" si="678"/>
        <v>0.10169517982671664</v>
      </c>
      <c r="R451" s="5">
        <f t="shared" si="679"/>
        <v>3.5955282511500986E-2</v>
      </c>
      <c r="S451" s="5">
        <f t="shared" si="680"/>
        <v>4.2728383171033529E-2</v>
      </c>
      <c r="T451" s="5">
        <f t="shared" si="681"/>
        <v>9.3223072361761458E-2</v>
      </c>
      <c r="U451" s="5">
        <f t="shared" si="682"/>
        <v>5.5431238271829615E-2</v>
      </c>
      <c r="V451" s="5">
        <f t="shared" si="683"/>
        <v>6.7094800869766874E-3</v>
      </c>
      <c r="W451" s="5">
        <f t="shared" si="684"/>
        <v>5.2260190532208629E-2</v>
      </c>
      <c r="X451" s="5">
        <f t="shared" si="685"/>
        <v>4.7906454680791341E-2</v>
      </c>
      <c r="Y451" s="5">
        <f t="shared" si="686"/>
        <v>2.1957711756411025E-2</v>
      </c>
      <c r="Z451" s="5">
        <f t="shared" si="687"/>
        <v>1.0986629877865185E-2</v>
      </c>
      <c r="AA451" s="5">
        <f t="shared" si="688"/>
        <v>1.693777537054663E-2</v>
      </c>
      <c r="AB451" s="5">
        <f t="shared" si="689"/>
        <v>1.3056243711326404E-2</v>
      </c>
      <c r="AC451" s="5">
        <f t="shared" si="690"/>
        <v>5.9263023380160993E-4</v>
      </c>
      <c r="AD451" s="5">
        <f t="shared" si="691"/>
        <v>2.0142013017109921E-2</v>
      </c>
      <c r="AE451" s="5">
        <f t="shared" si="692"/>
        <v>1.8464005277389589E-2</v>
      </c>
      <c r="AF451" s="5">
        <f t="shared" si="693"/>
        <v>8.4628952079881942E-3</v>
      </c>
      <c r="AG451" s="5">
        <f t="shared" si="694"/>
        <v>2.5859537417230465E-3</v>
      </c>
      <c r="AH451" s="5">
        <f t="shared" si="695"/>
        <v>2.5178366218077232E-3</v>
      </c>
      <c r="AI451" s="5">
        <f t="shared" si="696"/>
        <v>3.8816772380614551E-3</v>
      </c>
      <c r="AJ451" s="5">
        <f t="shared" si="697"/>
        <v>2.9921357982446261E-3</v>
      </c>
      <c r="AK451" s="5">
        <f t="shared" si="698"/>
        <v>1.53763027098189E-3</v>
      </c>
      <c r="AL451" s="5">
        <f t="shared" si="699"/>
        <v>3.3501072699563644E-5</v>
      </c>
      <c r="AM451" s="5">
        <f t="shared" si="700"/>
        <v>6.2104739267092686E-3</v>
      </c>
      <c r="AN451" s="5">
        <f t="shared" si="701"/>
        <v>5.6930865480248737E-3</v>
      </c>
      <c r="AO451" s="5">
        <f t="shared" si="702"/>
        <v>2.6094010558446591E-3</v>
      </c>
      <c r="AP451" s="5">
        <f t="shared" si="703"/>
        <v>7.9733829359582189E-4</v>
      </c>
      <c r="AQ451" s="5">
        <f t="shared" si="704"/>
        <v>1.8272824131719361E-4</v>
      </c>
      <c r="AR451" s="5">
        <f t="shared" si="705"/>
        <v>4.6161571470708081E-4</v>
      </c>
      <c r="AS451" s="5">
        <f t="shared" si="706"/>
        <v>7.1165984202083057E-4</v>
      </c>
      <c r="AT451" s="5">
        <f t="shared" si="707"/>
        <v>5.4857288715407871E-4</v>
      </c>
      <c r="AU451" s="5">
        <f t="shared" si="708"/>
        <v>2.8190641535150071E-4</v>
      </c>
      <c r="AV451" s="5">
        <f t="shared" si="709"/>
        <v>1.0865177929493384E-4</v>
      </c>
      <c r="AW451" s="5">
        <f t="shared" si="710"/>
        <v>1.3151374068517296E-6</v>
      </c>
      <c r="AX451" s="5">
        <f t="shared" si="711"/>
        <v>1.5957518894119407E-3</v>
      </c>
      <c r="AY451" s="5">
        <f t="shared" si="712"/>
        <v>1.4628116505772234E-3</v>
      </c>
      <c r="AZ451" s="5">
        <f t="shared" si="713"/>
        <v>6.704732544145749E-4</v>
      </c>
      <c r="BA451" s="5">
        <f t="shared" si="714"/>
        <v>2.0487230177942395E-4</v>
      </c>
      <c r="BB451" s="5">
        <f t="shared" si="715"/>
        <v>4.6951156992512548E-5</v>
      </c>
      <c r="BC451" s="5">
        <f t="shared" si="716"/>
        <v>8.6079421133616915E-6</v>
      </c>
      <c r="BD451" s="5">
        <f t="shared" si="717"/>
        <v>7.0526507498177145E-5</v>
      </c>
      <c r="BE451" s="5">
        <f t="shared" si="718"/>
        <v>1.0872871435124861E-4</v>
      </c>
      <c r="BF451" s="5">
        <f t="shared" si="719"/>
        <v>8.3811986044970231E-5</v>
      </c>
      <c r="BG451" s="5">
        <f t="shared" si="720"/>
        <v>4.3070186483334823E-5</v>
      </c>
      <c r="BH451" s="5">
        <f t="shared" si="721"/>
        <v>1.6600020932989476E-5</v>
      </c>
      <c r="BI451" s="5">
        <f t="shared" si="722"/>
        <v>5.118356199034553E-6</v>
      </c>
      <c r="BJ451" s="8">
        <f t="shared" si="723"/>
        <v>0.51810843158694309</v>
      </c>
      <c r="BK451" s="8">
        <f t="shared" si="724"/>
        <v>0.25803940047646584</v>
      </c>
      <c r="BL451" s="8">
        <f t="shared" si="725"/>
        <v>0.21319587524874942</v>
      </c>
      <c r="BM451" s="8">
        <f t="shared" si="726"/>
        <v>0.44433153210878407</v>
      </c>
      <c r="BN451" s="8">
        <f t="shared" si="727"/>
        <v>0.55453730856806915</v>
      </c>
    </row>
    <row r="452" spans="1:66" x14ac:dyDescent="0.25">
      <c r="A452" t="s">
        <v>196</v>
      </c>
      <c r="B452" t="s">
        <v>305</v>
      </c>
      <c r="C452" t="s">
        <v>300</v>
      </c>
      <c r="D452" s="16"/>
      <c r="E452">
        <f>VLOOKUP(A452,home!$A$2:$E$405,3,FALSE)</f>
        <v>1.6077999999999999</v>
      </c>
      <c r="F452">
        <f>VLOOKUP(B452,home!$B$2:$E$405,3,FALSE)</f>
        <v>0.80489999999999995</v>
      </c>
      <c r="G452">
        <f>VLOOKUP(C452,away!$B$2:$E$405,4,FALSE)</f>
        <v>1.0975999999999999</v>
      </c>
      <c r="H452">
        <f>VLOOKUP(A452,away!$A$2:$E$405,3,FALSE)</f>
        <v>1.3987000000000001</v>
      </c>
      <c r="I452">
        <f>VLOOKUP(C452,away!$B$2:$E$405,3,FALSE)</f>
        <v>0.50470000000000004</v>
      </c>
      <c r="J452">
        <f>VLOOKUP(B452,home!$B$2:$E$405,4,FALSE)</f>
        <v>0.75700000000000001</v>
      </c>
      <c r="K452" s="3">
        <f t="shared" si="672"/>
        <v>1.4204241582719996</v>
      </c>
      <c r="L452" s="3">
        <f t="shared" si="673"/>
        <v>0.53438438473000005</v>
      </c>
      <c r="M452" s="5">
        <f t="shared" si="674"/>
        <v>0.14159158279860926</v>
      </c>
      <c r="N452" s="5">
        <f t="shared" si="675"/>
        <v>0.20112010481511469</v>
      </c>
      <c r="O452" s="5">
        <f t="shared" si="676"/>
        <v>7.5664330856781661E-2</v>
      </c>
      <c r="P452" s="5">
        <f t="shared" si="677"/>
        <v>0.10747544346845818</v>
      </c>
      <c r="Q452" s="5">
        <f t="shared" si="678"/>
        <v>0.14283792779679283</v>
      </c>
      <c r="R452" s="5">
        <f t="shared" si="679"/>
        <v>2.0216918445454212E-2</v>
      </c>
      <c r="S452" s="5">
        <f t="shared" si="680"/>
        <v>2.0394875741256292E-2</v>
      </c>
      <c r="T452" s="5">
        <f t="shared" si="681"/>
        <v>7.6330358161797299E-2</v>
      </c>
      <c r="U452" s="5">
        <f t="shared" si="682"/>
        <v>2.871659936573796E-2</v>
      </c>
      <c r="V452" s="5">
        <f t="shared" si="683"/>
        <v>1.7200868013408418E-3</v>
      </c>
      <c r="W452" s="5">
        <f t="shared" si="684"/>
        <v>6.7630147786692046E-2</v>
      </c>
      <c r="X452" s="5">
        <f t="shared" si="685"/>
        <v>3.6140494914190399E-2</v>
      </c>
      <c r="Y452" s="5">
        <f t="shared" si="686"/>
        <v>9.6564580692786658E-3</v>
      </c>
      <c r="Z452" s="5">
        <f t="shared" si="687"/>
        <v>3.6012018415368802E-3</v>
      </c>
      <c r="AA452" s="5">
        <f t="shared" si="688"/>
        <v>5.1152340945325976E-3</v>
      </c>
      <c r="AB452" s="5">
        <f t="shared" si="689"/>
        <v>3.6329010415453505E-3</v>
      </c>
      <c r="AC452" s="5">
        <f t="shared" si="690"/>
        <v>8.1602260584802769E-5</v>
      </c>
      <c r="AD452" s="5">
        <f t="shared" si="691"/>
        <v>2.401587393593075E-2</v>
      </c>
      <c r="AE452" s="5">
        <f t="shared" si="692"/>
        <v>1.2833708017005598E-2</v>
      </c>
      <c r="AF452" s="5">
        <f t="shared" si="693"/>
        <v>3.4290665812360022E-3</v>
      </c>
      <c r="AG452" s="5">
        <f t="shared" si="694"/>
        <v>6.1081321173733544E-4</v>
      </c>
      <c r="AH452" s="5">
        <f t="shared" si="695"/>
        <v>4.8110650759455701E-4</v>
      </c>
      <c r="AI452" s="5">
        <f t="shared" si="696"/>
        <v>6.8337530608918E-4</v>
      </c>
      <c r="AJ452" s="5">
        <f t="shared" si="697"/>
        <v>4.8534139696779688E-4</v>
      </c>
      <c r="AK452" s="5">
        <f t="shared" si="698"/>
        <v>2.2979688175417978E-4</v>
      </c>
      <c r="AL452" s="5">
        <f t="shared" si="699"/>
        <v>2.4776159630490417E-6</v>
      </c>
      <c r="AM452" s="5">
        <f t="shared" si="700"/>
        <v>6.822545504122173E-3</v>
      </c>
      <c r="AN452" s="5">
        <f t="shared" si="701"/>
        <v>3.6458617815127554E-3</v>
      </c>
      <c r="AO452" s="5">
        <f t="shared" si="702"/>
        <v>9.7414580246215764E-4</v>
      </c>
      <c r="AP452" s="5">
        <f t="shared" si="703"/>
        <v>1.7352276842868414E-4</v>
      </c>
      <c r="AQ452" s="5">
        <f t="shared" si="704"/>
        <v>2.3181964460852155E-5</v>
      </c>
      <c r="AR452" s="5">
        <f t="shared" si="705"/>
        <v>5.1419161010103305E-5</v>
      </c>
      <c r="AS452" s="5">
        <f t="shared" si="706"/>
        <v>7.3037018496828403E-5</v>
      </c>
      <c r="AT452" s="5">
        <f t="shared" si="707"/>
        <v>5.1871772760526987E-5</v>
      </c>
      <c r="AU452" s="5">
        <f t="shared" si="708"/>
        <v>2.4559973053815996E-5</v>
      </c>
      <c r="AV452" s="5">
        <f t="shared" si="709"/>
        <v>8.7213947630373955E-6</v>
      </c>
      <c r="AW452" s="5">
        <f t="shared" si="710"/>
        <v>5.2240015713985464E-8</v>
      </c>
      <c r="AX452" s="5">
        <f t="shared" si="711"/>
        <v>1.6151514091608608E-3</v>
      </c>
      <c r="AY452" s="5">
        <f t="shared" si="712"/>
        <v>8.6311169203021911E-4</v>
      </c>
      <c r="AZ452" s="5">
        <f t="shared" si="713"/>
        <v>2.3061670524941895E-4</v>
      </c>
      <c r="BA452" s="5">
        <f t="shared" si="714"/>
        <v>4.1079322047723515E-5</v>
      </c>
      <c r="BB452" s="5">
        <f t="shared" si="715"/>
        <v>5.488037059399562E-6</v>
      </c>
      <c r="BC452" s="5">
        <f t="shared" si="716"/>
        <v>5.8654426147253486E-7</v>
      </c>
      <c r="BD452" s="5">
        <f t="shared" si="717"/>
        <v>4.5795994532861427E-6</v>
      </c>
      <c r="BE452" s="5">
        <f t="shared" si="718"/>
        <v>6.5049736986568788E-6</v>
      </c>
      <c r="BF452" s="5">
        <f t="shared" si="719"/>
        <v>4.6199108952480975E-6</v>
      </c>
      <c r="BG452" s="5">
        <f t="shared" si="720"/>
        <v>2.1874110148914729E-6</v>
      </c>
      <c r="BH452" s="5">
        <f t="shared" si="721"/>
        <v>7.7676286240553035E-7</v>
      </c>
      <c r="BI452" s="5">
        <f t="shared" si="722"/>
        <v>2.2066654700186474E-7</v>
      </c>
      <c r="BJ452" s="8">
        <f t="shared" si="723"/>
        <v>0.58900024482057101</v>
      </c>
      <c r="BK452" s="8">
        <f t="shared" si="724"/>
        <v>0.27212918037824269</v>
      </c>
      <c r="BL452" s="8">
        <f t="shared" si="725"/>
        <v>0.13545410254101331</v>
      </c>
      <c r="BM452" s="8">
        <f t="shared" si="726"/>
        <v>0.31041536194813873</v>
      </c>
      <c r="BN452" s="8">
        <f t="shared" si="727"/>
        <v>0.6889063081812109</v>
      </c>
    </row>
    <row r="453" spans="1:66" x14ac:dyDescent="0.25">
      <c r="A453" t="s">
        <v>196</v>
      </c>
      <c r="B453" t="s">
        <v>200</v>
      </c>
      <c r="C453" t="s">
        <v>518</v>
      </c>
      <c r="D453" s="16"/>
      <c r="E453">
        <f>VLOOKUP(A453,home!$A$2:$E$405,3,FALSE)</f>
        <v>1.6077999999999999</v>
      </c>
      <c r="F453">
        <f>VLOOKUP(B453,home!$B$2:$E$405,3,FALSE)</f>
        <v>1.4269000000000001</v>
      </c>
      <c r="G453" t="e">
        <f>VLOOKUP(C453,away!$B$2:$E$405,4,FALSE)</f>
        <v>#N/A</v>
      </c>
      <c r="H453">
        <f>VLOOKUP(A453,away!$A$2:$E$405,3,FALSE)</f>
        <v>1.3987000000000001</v>
      </c>
      <c r="I453" t="e">
        <f>VLOOKUP(C453,away!$B$2:$E$405,3,FALSE)</f>
        <v>#N/A</v>
      </c>
      <c r="J453">
        <f>VLOOKUP(B453,home!$B$2:$E$405,4,FALSE)</f>
        <v>0.54669999999999996</v>
      </c>
      <c r="K453" s="3" t="e">
        <f t="shared" si="672"/>
        <v>#N/A</v>
      </c>
      <c r="L453" s="3" t="e">
        <f t="shared" si="673"/>
        <v>#N/A</v>
      </c>
      <c r="M453" s="5" t="e">
        <f t="shared" si="674"/>
        <v>#N/A</v>
      </c>
      <c r="N453" s="5" t="e">
        <f t="shared" si="675"/>
        <v>#N/A</v>
      </c>
      <c r="O453" s="5" t="e">
        <f t="shared" si="676"/>
        <v>#N/A</v>
      </c>
      <c r="P453" s="5" t="e">
        <f t="shared" si="677"/>
        <v>#N/A</v>
      </c>
      <c r="Q453" s="5" t="e">
        <f t="shared" si="678"/>
        <v>#N/A</v>
      </c>
      <c r="R453" s="5" t="e">
        <f t="shared" si="679"/>
        <v>#N/A</v>
      </c>
      <c r="S453" s="5" t="e">
        <f t="shared" si="680"/>
        <v>#N/A</v>
      </c>
      <c r="T453" s="5" t="e">
        <f t="shared" si="681"/>
        <v>#N/A</v>
      </c>
      <c r="U453" s="5" t="e">
        <f t="shared" si="682"/>
        <v>#N/A</v>
      </c>
      <c r="V453" s="5" t="e">
        <f t="shared" si="683"/>
        <v>#N/A</v>
      </c>
      <c r="W453" s="5" t="e">
        <f t="shared" si="684"/>
        <v>#N/A</v>
      </c>
      <c r="X453" s="5" t="e">
        <f t="shared" si="685"/>
        <v>#N/A</v>
      </c>
      <c r="Y453" s="5" t="e">
        <f t="shared" si="686"/>
        <v>#N/A</v>
      </c>
      <c r="Z453" s="5" t="e">
        <f t="shared" si="687"/>
        <v>#N/A</v>
      </c>
      <c r="AA453" s="5" t="e">
        <f t="shared" si="688"/>
        <v>#N/A</v>
      </c>
      <c r="AB453" s="5" t="e">
        <f t="shared" si="689"/>
        <v>#N/A</v>
      </c>
      <c r="AC453" s="5" t="e">
        <f t="shared" si="690"/>
        <v>#N/A</v>
      </c>
      <c r="AD453" s="5" t="e">
        <f t="shared" si="691"/>
        <v>#N/A</v>
      </c>
      <c r="AE453" s="5" t="e">
        <f t="shared" si="692"/>
        <v>#N/A</v>
      </c>
      <c r="AF453" s="5" t="e">
        <f t="shared" si="693"/>
        <v>#N/A</v>
      </c>
      <c r="AG453" s="5" t="e">
        <f t="shared" si="694"/>
        <v>#N/A</v>
      </c>
      <c r="AH453" s="5" t="e">
        <f t="shared" si="695"/>
        <v>#N/A</v>
      </c>
      <c r="AI453" s="5" t="e">
        <f t="shared" si="696"/>
        <v>#N/A</v>
      </c>
      <c r="AJ453" s="5" t="e">
        <f t="shared" si="697"/>
        <v>#N/A</v>
      </c>
      <c r="AK453" s="5" t="e">
        <f t="shared" si="698"/>
        <v>#N/A</v>
      </c>
      <c r="AL453" s="5" t="e">
        <f t="shared" si="699"/>
        <v>#N/A</v>
      </c>
      <c r="AM453" s="5" t="e">
        <f t="shared" si="700"/>
        <v>#N/A</v>
      </c>
      <c r="AN453" s="5" t="e">
        <f t="shared" si="701"/>
        <v>#N/A</v>
      </c>
      <c r="AO453" s="5" t="e">
        <f t="shared" si="702"/>
        <v>#N/A</v>
      </c>
      <c r="AP453" s="5" t="e">
        <f t="shared" si="703"/>
        <v>#N/A</v>
      </c>
      <c r="AQ453" s="5" t="e">
        <f t="shared" si="704"/>
        <v>#N/A</v>
      </c>
      <c r="AR453" s="5" t="e">
        <f t="shared" si="705"/>
        <v>#N/A</v>
      </c>
      <c r="AS453" s="5" t="e">
        <f t="shared" si="706"/>
        <v>#N/A</v>
      </c>
      <c r="AT453" s="5" t="e">
        <f t="shared" si="707"/>
        <v>#N/A</v>
      </c>
      <c r="AU453" s="5" t="e">
        <f t="shared" si="708"/>
        <v>#N/A</v>
      </c>
      <c r="AV453" s="5" t="e">
        <f t="shared" si="709"/>
        <v>#N/A</v>
      </c>
      <c r="AW453" s="5" t="e">
        <f t="shared" si="710"/>
        <v>#N/A</v>
      </c>
      <c r="AX453" s="5" t="e">
        <f t="shared" si="711"/>
        <v>#N/A</v>
      </c>
      <c r="AY453" s="5" t="e">
        <f t="shared" si="712"/>
        <v>#N/A</v>
      </c>
      <c r="AZ453" s="5" t="e">
        <f t="shared" si="713"/>
        <v>#N/A</v>
      </c>
      <c r="BA453" s="5" t="e">
        <f t="shared" si="714"/>
        <v>#N/A</v>
      </c>
      <c r="BB453" s="5" t="e">
        <f t="shared" si="715"/>
        <v>#N/A</v>
      </c>
      <c r="BC453" s="5" t="e">
        <f t="shared" si="716"/>
        <v>#N/A</v>
      </c>
      <c r="BD453" s="5" t="e">
        <f t="shared" si="717"/>
        <v>#N/A</v>
      </c>
      <c r="BE453" s="5" t="e">
        <f t="shared" si="718"/>
        <v>#N/A</v>
      </c>
      <c r="BF453" s="5" t="e">
        <f t="shared" si="719"/>
        <v>#N/A</v>
      </c>
      <c r="BG453" s="5" t="e">
        <f t="shared" si="720"/>
        <v>#N/A</v>
      </c>
      <c r="BH453" s="5" t="e">
        <f t="shared" si="721"/>
        <v>#N/A</v>
      </c>
      <c r="BI453" s="5" t="e">
        <f t="shared" si="722"/>
        <v>#N/A</v>
      </c>
      <c r="BJ453" s="8" t="e">
        <f t="shared" si="723"/>
        <v>#N/A</v>
      </c>
      <c r="BK453" s="8" t="e">
        <f t="shared" si="724"/>
        <v>#N/A</v>
      </c>
      <c r="BL453" s="8" t="e">
        <f t="shared" si="725"/>
        <v>#N/A</v>
      </c>
      <c r="BM453" s="8" t="e">
        <f t="shared" si="726"/>
        <v>#N/A</v>
      </c>
      <c r="BN453" s="8" t="e">
        <f t="shared" si="727"/>
        <v>#N/A</v>
      </c>
    </row>
    <row r="454" spans="1:66" s="10" customFormat="1" x14ac:dyDescent="0.25">
      <c r="A454" t="s">
        <v>196</v>
      </c>
      <c r="B454" t="s">
        <v>199</v>
      </c>
      <c r="C454" t="s">
        <v>202</v>
      </c>
      <c r="D454" s="16"/>
      <c r="E454">
        <f>VLOOKUP(A454,home!$A$2:$E$405,3,FALSE)</f>
        <v>1.6077999999999999</v>
      </c>
      <c r="F454">
        <f>VLOOKUP(B454,home!$B$2:$E$405,3,FALSE)</f>
        <v>1.0975999999999999</v>
      </c>
      <c r="G454">
        <f>VLOOKUP(C454,away!$B$2:$E$405,4,FALSE)</f>
        <v>1.3536999999999999</v>
      </c>
      <c r="H454">
        <f>VLOOKUP(A454,away!$A$2:$E$405,3,FALSE)</f>
        <v>1.3987000000000001</v>
      </c>
      <c r="I454">
        <f>VLOOKUP(C454,away!$B$2:$E$405,3,FALSE)</f>
        <v>0.54669999999999996</v>
      </c>
      <c r="J454">
        <f>VLOOKUP(B454,home!$B$2:$E$405,4,FALSE)</f>
        <v>1.1355</v>
      </c>
      <c r="K454" s="3">
        <f t="shared" si="672"/>
        <v>2.3889031967359995</v>
      </c>
      <c r="L454" s="3">
        <f t="shared" si="673"/>
        <v>0.86828197879499991</v>
      </c>
      <c r="M454" s="5">
        <f t="shared" si="674"/>
        <v>3.8496606842594844E-2</v>
      </c>
      <c r="N454" s="5">
        <f t="shared" si="675"/>
        <v>9.1964667149763785E-2</v>
      </c>
      <c r="O454" s="5">
        <f t="shared" si="676"/>
        <v>3.3425909966181389E-2</v>
      </c>
      <c r="P454" s="5">
        <f t="shared" si="677"/>
        <v>7.9851263172020431E-2</v>
      </c>
      <c r="Q454" s="5">
        <f t="shared" si="678"/>
        <v>0.10984734367041644</v>
      </c>
      <c r="R454" s="5">
        <f t="shared" si="679"/>
        <v>1.451155762422974E-2</v>
      </c>
      <c r="S454" s="5">
        <f t="shared" si="680"/>
        <v>4.1407702867413798E-2</v>
      </c>
      <c r="T454" s="5">
        <f t="shared" si="681"/>
        <v>9.5378468927523594E-2</v>
      </c>
      <c r="U454" s="5">
        <f t="shared" si="682"/>
        <v>3.4666706398141095E-2</v>
      </c>
      <c r="V454" s="5">
        <f t="shared" si="683"/>
        <v>9.5432866259100805E-3</v>
      </c>
      <c r="W454" s="5">
        <f t="shared" si="684"/>
        <v>8.7471556815738608E-2</v>
      </c>
      <c r="X454" s="5">
        <f t="shared" si="685"/>
        <v>7.5949976440248784E-2</v>
      </c>
      <c r="Y454" s="5">
        <f t="shared" si="686"/>
        <v>3.2972997916486411E-2</v>
      </c>
      <c r="Z454" s="5">
        <f t="shared" si="687"/>
        <v>4.20004132312129E-3</v>
      </c>
      <c r="AA454" s="5">
        <f t="shared" si="688"/>
        <v>1.0033492143227747E-2</v>
      </c>
      <c r="AB454" s="5">
        <f t="shared" si="689"/>
        <v>1.1984520727691151E-2</v>
      </c>
      <c r="AC454" s="5">
        <f t="shared" si="690"/>
        <v>1.2371926294170161E-3</v>
      </c>
      <c r="AD454" s="5">
        <f t="shared" si="691"/>
        <v>5.224027042514813E-2</v>
      </c>
      <c r="AE454" s="5">
        <f t="shared" si="692"/>
        <v>4.5359285377533531E-2</v>
      </c>
      <c r="AF454" s="5">
        <f t="shared" si="693"/>
        <v>1.9692325032165958E-2</v>
      </c>
      <c r="AG454" s="5">
        <f t="shared" si="694"/>
        <v>5.6994969820011237E-3</v>
      </c>
      <c r="AH454" s="5">
        <f t="shared" si="695"/>
        <v>9.1170504776513068E-4</v>
      </c>
      <c r="AI454" s="5">
        <f t="shared" si="696"/>
        <v>2.1779751030864677E-3</v>
      </c>
      <c r="AJ454" s="5">
        <f t="shared" si="697"/>
        <v>2.6014858430873406E-3</v>
      </c>
      <c r="AK454" s="5">
        <f t="shared" si="698"/>
        <v>2.0715659489382652E-3</v>
      </c>
      <c r="AL454" s="5">
        <f t="shared" si="699"/>
        <v>1.0264945650924616E-4</v>
      </c>
      <c r="AM454" s="5">
        <f t="shared" si="700"/>
        <v>2.4959389803397909E-2</v>
      </c>
      <c r="AN454" s="5">
        <f t="shared" si="701"/>
        <v>2.1671788368010082E-2</v>
      </c>
      <c r="AO454" s="5">
        <f t="shared" si="702"/>
        <v>9.4086116441011274E-3</v>
      </c>
      <c r="AP454" s="5">
        <f t="shared" si="703"/>
        <v>2.7231093120179354E-3</v>
      </c>
      <c r="AQ454" s="5">
        <f t="shared" si="704"/>
        <v>5.9110668547850587E-4</v>
      </c>
      <c r="AR454" s="5">
        <f t="shared" si="705"/>
        <v>1.5832341259017956E-4</v>
      </c>
      <c r="AS454" s="5">
        <f t="shared" si="706"/>
        <v>3.7821930645483254E-4</v>
      </c>
      <c r="AT454" s="5">
        <f t="shared" si="707"/>
        <v>4.5176465512861109E-4</v>
      </c>
      <c r="AU454" s="5">
        <f t="shared" si="708"/>
        <v>3.5974067626969182E-4</v>
      </c>
      <c r="AV454" s="5">
        <f t="shared" si="709"/>
        <v>2.1484641288415922E-4</v>
      </c>
      <c r="AW454" s="5">
        <f t="shared" si="710"/>
        <v>5.9144381215635016E-6</v>
      </c>
      <c r="AX454" s="5">
        <f t="shared" si="711"/>
        <v>9.9375943483195235E-3</v>
      </c>
      <c r="AY454" s="5">
        <f t="shared" si="712"/>
        <v>8.6286340852208838E-3</v>
      </c>
      <c r="AZ454" s="5">
        <f t="shared" si="713"/>
        <v>3.7460437389067861E-3</v>
      </c>
      <c r="BA454" s="5">
        <f t="shared" si="714"/>
        <v>1.084207423423535E-3</v>
      </c>
      <c r="BB454" s="5">
        <f t="shared" si="715"/>
        <v>2.3534944175860378E-4</v>
      </c>
      <c r="BC454" s="5">
        <f t="shared" si="716"/>
        <v>4.0869935799691824E-5</v>
      </c>
      <c r="BD454" s="5">
        <f t="shared" si="717"/>
        <v>2.2911560995563041E-5</v>
      </c>
      <c r="BE454" s="5">
        <f t="shared" si="718"/>
        <v>5.4733501304512393E-5</v>
      </c>
      <c r="BF454" s="5">
        <f t="shared" si="719"/>
        <v>6.5376518117451834E-5</v>
      </c>
      <c r="BG454" s="5">
        <f t="shared" si="720"/>
        <v>5.2059391040749895E-5</v>
      </c>
      <c r="BH454" s="5">
        <f t="shared" si="721"/>
        <v>3.1091211419344214E-5</v>
      </c>
      <c r="BI454" s="5">
        <f t="shared" si="722"/>
        <v>1.4854778870013251E-5</v>
      </c>
      <c r="BJ454" s="8">
        <f t="shared" si="723"/>
        <v>0.69960309352346095</v>
      </c>
      <c r="BK454" s="8">
        <f t="shared" si="724"/>
        <v>0.17926733567908631</v>
      </c>
      <c r="BL454" s="8">
        <f t="shared" si="725"/>
        <v>0.11418884022742343</v>
      </c>
      <c r="BM454" s="8">
        <f t="shared" si="726"/>
        <v>0.62053924268078609</v>
      </c>
      <c r="BN454" s="8">
        <f t="shared" si="727"/>
        <v>0.36809734842520664</v>
      </c>
    </row>
    <row r="455" spans="1:66" x14ac:dyDescent="0.25">
      <c r="A455" t="s">
        <v>196</v>
      </c>
      <c r="B455" t="s">
        <v>302</v>
      </c>
      <c r="C455" t="s">
        <v>201</v>
      </c>
      <c r="D455" s="16"/>
      <c r="E455">
        <f>VLOOKUP(A455,home!$A$2:$E$405,3,FALSE)</f>
        <v>1.6077999999999999</v>
      </c>
      <c r="F455">
        <f>VLOOKUP(B455,home!$B$2:$E$405,3,FALSE)</f>
        <v>0.622</v>
      </c>
      <c r="G455">
        <f>VLOOKUP(C455,away!$B$2:$E$405,4,FALSE)</f>
        <v>0.58540000000000003</v>
      </c>
      <c r="H455">
        <f>VLOOKUP(A455,away!$A$2:$E$405,3,FALSE)</f>
        <v>1.3987000000000001</v>
      </c>
      <c r="I455">
        <f>VLOOKUP(C455,away!$B$2:$E$405,3,FALSE)</f>
        <v>1.0513999999999999</v>
      </c>
      <c r="J455">
        <f>VLOOKUP(B455,home!$B$2:$E$405,4,FALSE)</f>
        <v>0.54669999999999996</v>
      </c>
      <c r="K455" s="3">
        <f t="shared" si="672"/>
        <v>0.58543020664000001</v>
      </c>
      <c r="L455" s="3">
        <f t="shared" si="673"/>
        <v>0.80397329150599983</v>
      </c>
      <c r="M455" s="5">
        <f t="shared" si="674"/>
        <v>0.24922392283377651</v>
      </c>
      <c r="N455" s="5">
        <f t="shared" si="675"/>
        <v>0.14590321264420919</v>
      </c>
      <c r="O455" s="5">
        <f t="shared" si="676"/>
        <v>0.20036937756270856</v>
      </c>
      <c r="P455" s="5">
        <f t="shared" si="677"/>
        <v>0.11730228611086466</v>
      </c>
      <c r="Q455" s="5">
        <f t="shared" si="678"/>
        <v>4.2708073963869615E-2</v>
      </c>
      <c r="R455" s="5">
        <f t="shared" si="679"/>
        <v>8.0545813998049609E-2</v>
      </c>
      <c r="S455" s="5">
        <f t="shared" si="680"/>
        <v>1.3802674087604007E-2</v>
      </c>
      <c r="T455" s="5">
        <f t="shared" si="681"/>
        <v>3.4336150798613942E-2</v>
      </c>
      <c r="U455" s="5">
        <f t="shared" si="682"/>
        <v>4.7153952532865188E-2</v>
      </c>
      <c r="V455" s="5">
        <f t="shared" si="683"/>
        <v>7.2183422955080889E-4</v>
      </c>
      <c r="W455" s="5">
        <f t="shared" si="684"/>
        <v>8.3341988552881972E-3</v>
      </c>
      <c r="X455" s="5">
        <f t="shared" si="685"/>
        <v>6.7004732857515866E-3</v>
      </c>
      <c r="Y455" s="5">
        <f t="shared" si="686"/>
        <v>2.6935007810968623E-3</v>
      </c>
      <c r="Z455" s="5">
        <f t="shared" si="687"/>
        <v>2.1585561065680669E-2</v>
      </c>
      <c r="AA455" s="5">
        <f t="shared" si="688"/>
        <v>1.2636839475121772E-2</v>
      </c>
      <c r="AB455" s="5">
        <f t="shared" si="689"/>
        <v>3.6989937725985236E-3</v>
      </c>
      <c r="AC455" s="5">
        <f t="shared" si="690"/>
        <v>2.1234118588170774E-5</v>
      </c>
      <c r="AD455" s="5">
        <f t="shared" si="691"/>
        <v>1.2197729395075553E-3</v>
      </c>
      <c r="AE455" s="5">
        <f t="shared" si="692"/>
        <v>9.8066486506583799E-4</v>
      </c>
      <c r="AF455" s="5">
        <f t="shared" si="693"/>
        <v>3.942141797156344E-4</v>
      </c>
      <c r="AG455" s="5">
        <f t="shared" si="694"/>
        <v>1.0564589054143882E-4</v>
      </c>
      <c r="AH455" s="5">
        <f t="shared" si="695"/>
        <v>4.3385536447447587E-3</v>
      </c>
      <c r="AI455" s="5">
        <f t="shared" si="696"/>
        <v>2.5399203567616495E-3</v>
      </c>
      <c r="AJ455" s="5">
        <f t="shared" si="697"/>
        <v>7.4347304965405737E-4</v>
      </c>
      <c r="AK455" s="5">
        <f t="shared" si="698"/>
        <v>1.4508386036341526E-4</v>
      </c>
      <c r="AL455" s="5">
        <f t="shared" si="699"/>
        <v>3.997707163293345E-7</v>
      </c>
      <c r="AM455" s="5">
        <f t="shared" si="700"/>
        <v>1.4281838480595773E-4</v>
      </c>
      <c r="AN455" s="5">
        <f t="shared" si="701"/>
        <v>1.1482216692001628E-4</v>
      </c>
      <c r="AO455" s="5">
        <f t="shared" si="702"/>
        <v>4.615697773826841E-5</v>
      </c>
      <c r="AP455" s="5">
        <f t="shared" si="703"/>
        <v>1.2369659106068275E-5</v>
      </c>
      <c r="AQ455" s="5">
        <f t="shared" si="704"/>
        <v>2.4862188865782174E-6</v>
      </c>
      <c r="AR455" s="5">
        <f t="shared" si="705"/>
        <v>6.9761625082815954E-4</v>
      </c>
      <c r="AS455" s="5">
        <f t="shared" si="706"/>
        <v>4.0840562587775151E-4</v>
      </c>
      <c r="AT455" s="5">
        <f t="shared" si="707"/>
        <v>1.1954649497527528E-4</v>
      </c>
      <c r="AU455" s="5">
        <f t="shared" si="708"/>
        <v>2.3328709752154375E-5</v>
      </c>
      <c r="AV455" s="5">
        <f t="shared" si="709"/>
        <v>3.4143328427120803E-6</v>
      </c>
      <c r="AW455" s="5">
        <f t="shared" si="710"/>
        <v>5.2266717519201383E-9</v>
      </c>
      <c r="AX455" s="5">
        <f t="shared" si="711"/>
        <v>1.3935032754823801E-5</v>
      </c>
      <c r="AY455" s="5">
        <f t="shared" si="712"/>
        <v>1.1203394151139609E-5</v>
      </c>
      <c r="AZ455" s="5">
        <f t="shared" si="713"/>
        <v>4.5036148358653891E-6</v>
      </c>
      <c r="BA455" s="5">
        <f t="shared" si="714"/>
        <v>1.2069286810886505E-6</v>
      </c>
      <c r="BB455" s="5">
        <f t="shared" si="715"/>
        <v>2.4258460608695923E-7</v>
      </c>
      <c r="BC455" s="5">
        <f t="shared" si="716"/>
        <v>3.9006308844883824E-8</v>
      </c>
      <c r="BD455" s="5">
        <f t="shared" si="717"/>
        <v>9.347747223106507E-5</v>
      </c>
      <c r="BE455" s="5">
        <f t="shared" si="718"/>
        <v>5.4724535884417285E-5</v>
      </c>
      <c r="BF455" s="5">
        <f t="shared" si="719"/>
        <v>1.6018698175546251E-5</v>
      </c>
      <c r="BG455" s="5">
        <f t="shared" si="720"/>
        <v>3.1259432610046105E-6</v>
      </c>
      <c r="BH455" s="5">
        <f t="shared" si="721"/>
        <v>4.5750540230871118E-7</v>
      </c>
      <c r="BI455" s="5">
        <f t="shared" si="722"/>
        <v>5.3567496442501048E-8</v>
      </c>
      <c r="BJ455" s="8">
        <f t="shared" si="723"/>
        <v>0.24372569217245457</v>
      </c>
      <c r="BK455" s="8">
        <f t="shared" si="724"/>
        <v>0.38108355454525156</v>
      </c>
      <c r="BL455" s="8">
        <f t="shared" si="725"/>
        <v>0.35359217738959431</v>
      </c>
      <c r="BM455" s="8">
        <f t="shared" si="726"/>
        <v>0.16392309989202375</v>
      </c>
      <c r="BN455" s="8">
        <f t="shared" si="727"/>
        <v>0.83605268711347824</v>
      </c>
    </row>
    <row r="456" spans="1:66" x14ac:dyDescent="0.25">
      <c r="A456" t="s">
        <v>32</v>
      </c>
      <c r="B456" t="s">
        <v>312</v>
      </c>
      <c r="C456" t="s">
        <v>36</v>
      </c>
      <c r="D456" s="16"/>
      <c r="E456">
        <f>VLOOKUP(A456,home!$A$2:$E$405,3,FALSE)</f>
        <v>1.268</v>
      </c>
      <c r="F456">
        <f>VLOOKUP(B456,home!$B$2:$E$405,3,FALSE)</f>
        <v>0.60309999999999997</v>
      </c>
      <c r="G456">
        <f>VLOOKUP(C456,away!$B$2:$E$405,4,FALSE)</f>
        <v>0.55669999999999997</v>
      </c>
      <c r="H456">
        <f>VLOOKUP(A456,away!$A$2:$E$405,3,FALSE)</f>
        <v>1.1471</v>
      </c>
      <c r="I456">
        <f>VLOOKUP(C456,away!$B$2:$E$405,3,FALSE)</f>
        <v>1.9486000000000001</v>
      </c>
      <c r="J456">
        <f>VLOOKUP(B456,home!$B$2:$E$405,4,FALSE)</f>
        <v>1.0256000000000001</v>
      </c>
      <c r="K456" s="3">
        <f t="shared" si="672"/>
        <v>0.42572563635999994</v>
      </c>
      <c r="L456" s="3">
        <f t="shared" si="673"/>
        <v>2.2924611799360002</v>
      </c>
      <c r="M456" s="5">
        <f t="shared" si="674"/>
        <v>6.5994305809189996E-2</v>
      </c>
      <c r="N456" s="5">
        <f t="shared" si="675"/>
        <v>2.8095467836753853E-2</v>
      </c>
      <c r="O456" s="5">
        <f t="shared" si="676"/>
        <v>0.15128938416439291</v>
      </c>
      <c r="P456" s="5">
        <f t="shared" si="677"/>
        <v>6.4407769347898672E-2</v>
      </c>
      <c r="Q456" s="5">
        <f t="shared" si="678"/>
        <v>5.9804804618169725E-3</v>
      </c>
      <c r="R456" s="5">
        <f t="shared" si="679"/>
        <v>0.17341252006664756</v>
      </c>
      <c r="S456" s="5">
        <f t="shared" si="680"/>
        <v>1.5714843506219746E-2</v>
      </c>
      <c r="T456" s="5">
        <f t="shared" si="681"/>
        <v>1.371001929608113E-2</v>
      </c>
      <c r="U456" s="5">
        <f t="shared" si="682"/>
        <v>7.3826155458164788E-2</v>
      </c>
      <c r="V456" s="5">
        <f t="shared" si="683"/>
        <v>1.7041167474414595E-3</v>
      </c>
      <c r="W456" s="5">
        <f t="shared" si="684"/>
        <v>8.4868128344852594E-4</v>
      </c>
      <c r="X456" s="5">
        <f t="shared" si="685"/>
        <v>1.9455688964440066E-3</v>
      </c>
      <c r="Y456" s="5">
        <f t="shared" si="686"/>
        <v>2.2300705839944051E-3</v>
      </c>
      <c r="Z456" s="5">
        <f t="shared" si="687"/>
        <v>0.13251382345588736</v>
      </c>
      <c r="AA456" s="5">
        <f t="shared" si="688"/>
        <v>5.6414531817254338E-2</v>
      </c>
      <c r="AB456" s="5">
        <f t="shared" si="689"/>
        <v>1.2008556228926033E-2</v>
      </c>
      <c r="AC456" s="5">
        <f t="shared" si="690"/>
        <v>1.0394680747954063E-4</v>
      </c>
      <c r="AD456" s="5">
        <f t="shared" si="691"/>
        <v>9.0326344865736258E-5</v>
      </c>
      <c r="AE456" s="5">
        <f t="shared" si="692"/>
        <v>2.070696391302118E-4</v>
      </c>
      <c r="AF456" s="5">
        <f t="shared" si="693"/>
        <v>2.3734955462468362E-4</v>
      </c>
      <c r="AG456" s="5">
        <f t="shared" si="694"/>
        <v>1.8137154668406208E-4</v>
      </c>
      <c r="AH456" s="5">
        <f t="shared" si="695"/>
        <v>7.5945699019378629E-2</v>
      </c>
      <c r="AI456" s="5">
        <f t="shared" si="696"/>
        <v>3.2332031043829992E-2</v>
      </c>
      <c r="AJ456" s="5">
        <f t="shared" si="697"/>
        <v>6.882287245472898E-3</v>
      </c>
      <c r="AK456" s="5">
        <f t="shared" si="698"/>
        <v>9.7665537239708723E-4</v>
      </c>
      <c r="AL456" s="5">
        <f t="shared" si="699"/>
        <v>4.0579149479653294E-6</v>
      </c>
      <c r="AM456" s="5">
        <f t="shared" si="700"/>
        <v>7.6908481296076815E-6</v>
      </c>
      <c r="AN456" s="5">
        <f t="shared" si="701"/>
        <v>1.7630970777909007E-5</v>
      </c>
      <c r="AO456" s="5">
        <f t="shared" si="702"/>
        <v>2.0209158036471214E-5</v>
      </c>
      <c r="AP456" s="5">
        <f t="shared" si="703"/>
        <v>1.5442903425933966E-5</v>
      </c>
      <c r="AQ456" s="5">
        <f t="shared" si="704"/>
        <v>8.8505641523635728E-6</v>
      </c>
      <c r="AR456" s="5">
        <f t="shared" si="705"/>
        <v>3.4820513357005783E-2</v>
      </c>
      <c r="AS456" s="5">
        <f t="shared" si="706"/>
        <v>1.4823985207293167E-2</v>
      </c>
      <c r="AT456" s="5">
        <f t="shared" si="707"/>
        <v>3.1554752678830543E-3</v>
      </c>
      <c r="AU456" s="5">
        <f t="shared" si="708"/>
        <v>4.4778890547925171E-4</v>
      </c>
      <c r="AV456" s="5">
        <f t="shared" si="709"/>
        <v>4.7658804185025555E-5</v>
      </c>
      <c r="AW456" s="5">
        <f t="shared" si="710"/>
        <v>1.1001001727735653E-7</v>
      </c>
      <c r="AX456" s="5">
        <f t="shared" si="711"/>
        <v>5.4569853568755729E-7</v>
      </c>
      <c r="AY456" s="5">
        <f t="shared" si="712"/>
        <v>1.2509927090116449E-6</v>
      </c>
      <c r="AZ456" s="5">
        <f t="shared" si="713"/>
        <v>1.4339261108960848E-6</v>
      </c>
      <c r="BA456" s="5">
        <f t="shared" si="714"/>
        <v>1.0957399813752926E-6</v>
      </c>
      <c r="BB456" s="5">
        <f t="shared" si="715"/>
        <v>6.2798534265166389E-7</v>
      </c>
      <c r="BC456" s="5">
        <f t="shared" si="716"/>
        <v>2.8792640391954912E-7</v>
      </c>
      <c r="BD456" s="5">
        <f t="shared" si="717"/>
        <v>1.3304112522729795E-2</v>
      </c>
      <c r="BE456" s="5">
        <f t="shared" si="718"/>
        <v>5.6639017699441864E-3</v>
      </c>
      <c r="BF456" s="5">
        <f t="shared" si="719"/>
        <v>1.2056340926450094E-3</v>
      </c>
      <c r="BG456" s="5">
        <f t="shared" si="720"/>
        <v>1.7108978043620264E-4</v>
      </c>
      <c r="BH456" s="5">
        <f t="shared" si="721"/>
        <v>1.8209326412723749E-5</v>
      </c>
      <c r="BI456" s="5">
        <f t="shared" si="722"/>
        <v>1.5504354149487558E-6</v>
      </c>
      <c r="BJ456" s="8">
        <f t="shared" si="723"/>
        <v>5.3601472157449398E-2</v>
      </c>
      <c r="BK456" s="8">
        <f t="shared" si="724"/>
        <v>0.14793029112588638</v>
      </c>
      <c r="BL456" s="8">
        <f t="shared" si="725"/>
        <v>0.6567477398858933</v>
      </c>
      <c r="BM456" s="8">
        <f t="shared" si="726"/>
        <v>0.50161225795572484</v>
      </c>
      <c r="BN456" s="8">
        <f t="shared" si="727"/>
        <v>0.48917992768669993</v>
      </c>
    </row>
    <row r="457" spans="1:66" x14ac:dyDescent="0.25">
      <c r="A457" t="s">
        <v>32</v>
      </c>
      <c r="B457" t="s">
        <v>33</v>
      </c>
      <c r="C457" t="s">
        <v>331</v>
      </c>
      <c r="D457" s="16"/>
      <c r="E457">
        <f>VLOOKUP(A457,home!$A$2:$E$405,3,FALSE)</f>
        <v>1.268</v>
      </c>
      <c r="F457">
        <f>VLOOKUP(B457,home!$B$2:$E$405,3,FALSE)</f>
        <v>1.5772999999999999</v>
      </c>
      <c r="G457">
        <f>VLOOKUP(C457,away!$B$2:$E$405,4,FALSE)</f>
        <v>0.78859999999999997</v>
      </c>
      <c r="H457">
        <f>VLOOKUP(A457,away!$A$2:$E$405,3,FALSE)</f>
        <v>1.1471</v>
      </c>
      <c r="I457">
        <f>VLOOKUP(C457,away!$B$2:$E$405,3,FALSE)</f>
        <v>0.51280000000000003</v>
      </c>
      <c r="J457">
        <f>VLOOKUP(B457,home!$B$2:$E$405,4,FALSE)</f>
        <v>0.51280000000000003</v>
      </c>
      <c r="K457" s="3">
        <f t="shared" si="672"/>
        <v>1.5772129330399998</v>
      </c>
      <c r="L457" s="3">
        <f t="shared" si="673"/>
        <v>0.30164582086400005</v>
      </c>
      <c r="M457" s="5">
        <f t="shared" si="674"/>
        <v>0.15276434802711078</v>
      </c>
      <c r="N457" s="5">
        <f t="shared" si="675"/>
        <v>0.2409419054157827</v>
      </c>
      <c r="O457" s="5">
        <f t="shared" si="676"/>
        <v>4.6080727159391613E-2</v>
      </c>
      <c r="P457" s="5">
        <f t="shared" si="677"/>
        <v>7.2679118839680035E-2</v>
      </c>
      <c r="Q457" s="5">
        <f t="shared" si="678"/>
        <v>0.19000834466653646</v>
      </c>
      <c r="R457" s="5">
        <f t="shared" si="679"/>
        <v>6.9500293850023511E-3</v>
      </c>
      <c r="S457" s="5">
        <f t="shared" si="680"/>
        <v>8.6444487596917929E-3</v>
      </c>
      <c r="T457" s="5">
        <f t="shared" si="681"/>
        <v>5.7315223097947232E-2</v>
      </c>
      <c r="U457" s="5">
        <f t="shared" si="682"/>
        <v>1.0961676231033746E-2</v>
      </c>
      <c r="V457" s="5">
        <f t="shared" si="683"/>
        <v>4.5696447343973991E-4</v>
      </c>
      <c r="W457" s="5">
        <f t="shared" si="684"/>
        <v>9.9894539531194398E-2</v>
      </c>
      <c r="X457" s="5">
        <f t="shared" si="685"/>
        <v>3.0132770376718437E-2</v>
      </c>
      <c r="Y457" s="5">
        <f t="shared" si="686"/>
        <v>4.5447121275958282E-3</v>
      </c>
      <c r="Z457" s="5">
        <f t="shared" si="687"/>
        <v>6.9881577295598533E-4</v>
      </c>
      <c r="AA457" s="5">
        <f t="shared" si="688"/>
        <v>1.1021812749185242E-3</v>
      </c>
      <c r="AB457" s="5">
        <f t="shared" si="689"/>
        <v>8.6918728067800612E-4</v>
      </c>
      <c r="AC457" s="5">
        <f t="shared" si="690"/>
        <v>1.3587829760164585E-5</v>
      </c>
      <c r="AD457" s="5">
        <f t="shared" si="691"/>
        <v>3.9388739922168826E-2</v>
      </c>
      <c r="AE457" s="5">
        <f t="shared" si="692"/>
        <v>1.1881448786621224E-2</v>
      </c>
      <c r="AF457" s="5">
        <f t="shared" si="693"/>
        <v>1.7919946861469681E-3</v>
      </c>
      <c r="AG457" s="5">
        <f t="shared" si="694"/>
        <v>1.8018256936224279E-4</v>
      </c>
      <c r="AH457" s="5">
        <f t="shared" si="695"/>
        <v>5.2698714366504708E-5</v>
      </c>
      <c r="AI457" s="5">
        <f t="shared" si="696"/>
        <v>8.3117093853432063E-5</v>
      </c>
      <c r="AJ457" s="5">
        <f t="shared" si="697"/>
        <v>6.5546677691166272E-5</v>
      </c>
      <c r="AK457" s="5">
        <f t="shared" si="698"/>
        <v>3.4460355924103963E-5</v>
      </c>
      <c r="AL457" s="5">
        <f t="shared" si="699"/>
        <v>2.5858166690492054E-7</v>
      </c>
      <c r="AM457" s="5">
        <f t="shared" si="700"/>
        <v>1.2424886004278728E-2</v>
      </c>
      <c r="AN457" s="5">
        <f t="shared" si="701"/>
        <v>3.7479149379022821E-3</v>
      </c>
      <c r="AO457" s="5">
        <f t="shared" si="702"/>
        <v>5.6527143898599079E-4</v>
      </c>
      <c r="AP457" s="5">
        <f t="shared" si="703"/>
        <v>5.6837255741301235E-5</v>
      </c>
      <c r="AQ457" s="5">
        <f t="shared" si="704"/>
        <v>4.2861801659354772E-6</v>
      </c>
      <c r="AR457" s="5">
        <f t="shared" si="705"/>
        <v>3.1792693907123567E-6</v>
      </c>
      <c r="AS457" s="5">
        <f t="shared" si="706"/>
        <v>5.0143848006497299E-6</v>
      </c>
      <c r="AT457" s="5">
        <f t="shared" si="707"/>
        <v>3.954376279411978E-6</v>
      </c>
      <c r="AU457" s="5">
        <f t="shared" si="708"/>
        <v>2.0789644699983894E-6</v>
      </c>
      <c r="AV457" s="5">
        <f t="shared" si="709"/>
        <v>8.19742412353027E-7</v>
      </c>
      <c r="AW457" s="5">
        <f t="shared" si="710"/>
        <v>3.4172981569790134E-9</v>
      </c>
      <c r="AX457" s="5">
        <f t="shared" si="711"/>
        <v>3.26611514958268E-3</v>
      </c>
      <c r="AY457" s="5">
        <f t="shared" si="712"/>
        <v>9.8520998533221374E-4</v>
      </c>
      <c r="AZ457" s="5">
        <f t="shared" si="713"/>
        <v>1.4859223737447253E-4</v>
      </c>
      <c r="BA457" s="5">
        <f t="shared" si="714"/>
        <v>1.4940742472280371E-5</v>
      </c>
      <c r="BB457" s="5">
        <f t="shared" si="715"/>
        <v>1.1267031318421602E-6</v>
      </c>
      <c r="BC457" s="5">
        <f t="shared" si="716"/>
        <v>6.7973058214913614E-8</v>
      </c>
      <c r="BD457" s="5">
        <f t="shared" si="717"/>
        <v>1.598355541848697E-7</v>
      </c>
      <c r="BE457" s="5">
        <f t="shared" si="718"/>
        <v>2.5209470321999218E-7</v>
      </c>
      <c r="BF457" s="5">
        <f t="shared" si="719"/>
        <v>1.9880351313472609E-7</v>
      </c>
      <c r="BG457" s="5">
        <f t="shared" si="720"/>
        <v>1.0451849068329249E-7</v>
      </c>
      <c r="BH457" s="5">
        <f t="shared" si="721"/>
        <v>4.1211978811877412E-8</v>
      </c>
      <c r="BI457" s="5">
        <f t="shared" si="722"/>
        <v>1.3000013195652701E-8</v>
      </c>
      <c r="BJ457" s="8">
        <f t="shared" si="723"/>
        <v>0.69729510978810028</v>
      </c>
      <c r="BK457" s="8">
        <f t="shared" si="724"/>
        <v>0.23554393649668162</v>
      </c>
      <c r="BL457" s="8">
        <f t="shared" si="725"/>
        <v>6.6215440374465792E-2</v>
      </c>
      <c r="BM457" s="8">
        <f t="shared" si="726"/>
        <v>0.28934362237066574</v>
      </c>
      <c r="BN457" s="8">
        <f t="shared" si="727"/>
        <v>0.7094244734935039</v>
      </c>
    </row>
    <row r="458" spans="1:66" x14ac:dyDescent="0.25">
      <c r="A458" t="s">
        <v>213</v>
      </c>
      <c r="B458" t="s">
        <v>214</v>
      </c>
      <c r="C458" t="s">
        <v>223</v>
      </c>
      <c r="D458" s="16"/>
      <c r="E458">
        <f>VLOOKUP(A458,home!$A$2:$E$405,3,FALSE)</f>
        <v>1.2675000000000001</v>
      </c>
      <c r="F458">
        <f>VLOOKUP(B458,home!$B$2:$E$405,3,FALSE)</f>
        <v>1.7024999999999999</v>
      </c>
      <c r="G458">
        <f>VLOOKUP(C458,away!$B$2:$E$405,4,FALSE)</f>
        <v>0.91349999999999998</v>
      </c>
      <c r="H458">
        <f>VLOOKUP(A458,away!$A$2:$E$405,3,FALSE)</f>
        <v>1.1535</v>
      </c>
      <c r="I458">
        <f>VLOOKUP(C458,away!$B$2:$E$405,3,FALSE)</f>
        <v>1.0038</v>
      </c>
      <c r="J458">
        <f>VLOOKUP(B458,home!$B$2:$E$405,4,FALSE)</f>
        <v>0.50190000000000001</v>
      </c>
      <c r="K458" s="3">
        <f t="shared" si="672"/>
        <v>1.9712587781249999</v>
      </c>
      <c r="L458" s="3">
        <f t="shared" si="673"/>
        <v>0.58114162827000004</v>
      </c>
      <c r="M458" s="5">
        <f t="shared" si="674"/>
        <v>7.7894463042229453E-2</v>
      </c>
      <c r="N458" s="5">
        <f t="shared" si="675"/>
        <v>0.15355014403932818</v>
      </c>
      <c r="O458" s="5">
        <f t="shared" si="676"/>
        <v>4.5267715085578572E-2</v>
      </c>
      <c r="P458" s="5">
        <f t="shared" si="677"/>
        <v>8.9234380728108229E-2</v>
      </c>
      <c r="Q458" s="5">
        <f t="shared" si="678"/>
        <v>0.15134353465994196</v>
      </c>
      <c r="R458" s="5">
        <f t="shared" si="679"/>
        <v>1.3153476826447784E-2</v>
      </c>
      <c r="S458" s="5">
        <f t="shared" si="680"/>
        <v>2.5556292427396481E-2</v>
      </c>
      <c r="T458" s="5">
        <f t="shared" si="681"/>
        <v>8.7952028160415863E-2</v>
      </c>
      <c r="U458" s="5">
        <f t="shared" si="682"/>
        <v>2.5928906656998957E-2</v>
      </c>
      <c r="V458" s="5">
        <f t="shared" si="683"/>
        <v>3.2529767976345473E-3</v>
      </c>
      <c r="W458" s="5">
        <f t="shared" si="684"/>
        <v>9.9445757070291935E-2</v>
      </c>
      <c r="X458" s="5">
        <f t="shared" si="685"/>
        <v>5.7792069188372326E-2</v>
      </c>
      <c r="Y458" s="5">
        <f t="shared" si="686"/>
        <v>1.6792688594611593E-2</v>
      </c>
      <c r="Z458" s="5">
        <f t="shared" si="687"/>
        <v>2.548010980111193E-3</v>
      </c>
      <c r="AA458" s="5">
        <f t="shared" si="688"/>
        <v>5.0227890113030737E-3</v>
      </c>
      <c r="AB458" s="5">
        <f t="shared" si="689"/>
        <v>4.9506084646004879E-3</v>
      </c>
      <c r="AC458" s="5">
        <f t="shared" si="690"/>
        <v>2.3290918147678019E-4</v>
      </c>
      <c r="AD458" s="5">
        <f t="shared" si="691"/>
        <v>4.9008330393024824E-2</v>
      </c>
      <c r="AE458" s="5">
        <f t="shared" si="692"/>
        <v>2.8480780923396579E-2</v>
      </c>
      <c r="AF458" s="5">
        <f t="shared" si="693"/>
        <v>8.2756837001119205E-3</v>
      </c>
      <c r="AG458" s="5">
        <f t="shared" si="694"/>
        <v>1.6031147668435135E-3</v>
      </c>
      <c r="AH458" s="5">
        <f t="shared" si="695"/>
        <v>3.7018881245791429E-4</v>
      </c>
      <c r="AI458" s="5">
        <f t="shared" si="696"/>
        <v>7.2973794612133281E-4</v>
      </c>
      <c r="AJ458" s="5">
        <f t="shared" si="697"/>
        <v>7.19251166011293E-4</v>
      </c>
      <c r="AK458" s="5">
        <f t="shared" si="698"/>
        <v>4.7261005822546773E-4</v>
      </c>
      <c r="AL458" s="5">
        <f t="shared" si="699"/>
        <v>1.0672648998788811E-5</v>
      </c>
      <c r="AM458" s="5">
        <f t="shared" si="700"/>
        <v>1.9321620297700078E-2</v>
      </c>
      <c r="AN458" s="5">
        <f t="shared" si="701"/>
        <v>1.1228597880620106E-2</v>
      </c>
      <c r="AO458" s="5">
        <f t="shared" si="702"/>
        <v>3.2627028277663196E-3</v>
      </c>
      <c r="AP458" s="5">
        <f t="shared" si="703"/>
        <v>6.3203081129641753E-4</v>
      </c>
      <c r="AQ458" s="5">
        <f t="shared" si="704"/>
        <v>9.1824853698402288E-5</v>
      </c>
      <c r="AR458" s="5">
        <f t="shared" si="705"/>
        <v>4.3026425847826008E-5</v>
      </c>
      <c r="AS458" s="5">
        <f t="shared" si="706"/>
        <v>8.4816219643871405E-5</v>
      </c>
      <c r="AT458" s="5">
        <f t="shared" si="707"/>
        <v>8.3597358750179811E-5</v>
      </c>
      <c r="AU458" s="5">
        <f t="shared" si="708"/>
        <v>5.4930675754785581E-5</v>
      </c>
      <c r="AV458" s="5">
        <f t="shared" si="709"/>
        <v>2.7070644192489801E-5</v>
      </c>
      <c r="AW458" s="5">
        <f t="shared" si="710"/>
        <v>3.3962163781178857E-7</v>
      </c>
      <c r="AX458" s="5">
        <f t="shared" si="711"/>
        <v>6.3479856032399159E-3</v>
      </c>
      <c r="AY458" s="5">
        <f t="shared" si="712"/>
        <v>3.6890786897013634E-3</v>
      </c>
      <c r="AZ458" s="5">
        <f t="shared" si="713"/>
        <v>1.071938598274604E-3</v>
      </c>
      <c r="BA458" s="5">
        <f t="shared" si="714"/>
        <v>2.0764938080225498E-4</v>
      </c>
      <c r="BB458" s="5">
        <f t="shared" si="715"/>
        <v>3.016842481716993E-5</v>
      </c>
      <c r="BC458" s="5">
        <f t="shared" si="716"/>
        <v>3.5064255041182435E-6</v>
      </c>
      <c r="BD458" s="5">
        <f t="shared" si="717"/>
        <v>4.1674078626406704E-6</v>
      </c>
      <c r="BE458" s="5">
        <f t="shared" si="718"/>
        <v>8.2150393312575638E-6</v>
      </c>
      <c r="BF458" s="5">
        <f t="shared" si="719"/>
        <v>8.0969841971918029E-6</v>
      </c>
      <c r="BG458" s="5">
        <f t="shared" si="720"/>
        <v>5.3204170583512508E-6</v>
      </c>
      <c r="BH458" s="5">
        <f t="shared" si="721"/>
        <v>2.6219797073902237E-6</v>
      </c>
      <c r="BI458" s="5">
        <f t="shared" si="722"/>
        <v>1.0337201028517192E-6</v>
      </c>
      <c r="BJ458" s="8">
        <f t="shared" si="723"/>
        <v>0.70013123528975918</v>
      </c>
      <c r="BK458" s="8">
        <f t="shared" si="724"/>
        <v>0.19987077351554566</v>
      </c>
      <c r="BL458" s="8">
        <f t="shared" si="725"/>
        <v>9.693818090019371E-2</v>
      </c>
      <c r="BM458" s="8">
        <f t="shared" si="726"/>
        <v>0.46535574723591228</v>
      </c>
      <c r="BN458" s="8">
        <f t="shared" si="727"/>
        <v>0.53044371438163418</v>
      </c>
    </row>
    <row r="459" spans="1:66" x14ac:dyDescent="0.25">
      <c r="A459" t="s">
        <v>213</v>
      </c>
      <c r="B459" t="s">
        <v>215</v>
      </c>
      <c r="C459" t="s">
        <v>314</v>
      </c>
      <c r="D459" s="16"/>
      <c r="E459">
        <f>VLOOKUP(A459,home!$A$2:$E$405,3,FALSE)</f>
        <v>1.2675000000000001</v>
      </c>
      <c r="F459">
        <f>VLOOKUP(B459,home!$B$2:$E$405,3,FALSE)</f>
        <v>0.83050000000000002</v>
      </c>
      <c r="G459">
        <f>VLOOKUP(C459,away!$B$2:$E$405,4,FALSE)</f>
        <v>0.99660000000000004</v>
      </c>
      <c r="H459">
        <f>VLOOKUP(A459,away!$A$2:$E$405,3,FALSE)</f>
        <v>1.1535</v>
      </c>
      <c r="I459">
        <f>VLOOKUP(C459,away!$B$2:$E$405,3,FALSE)</f>
        <v>0.8669</v>
      </c>
      <c r="J459">
        <f>VLOOKUP(B459,home!$B$2:$E$405,4,FALSE)</f>
        <v>1.1407</v>
      </c>
      <c r="K459" s="3">
        <f t="shared" si="672"/>
        <v>1.04907971025</v>
      </c>
      <c r="L459" s="3">
        <f t="shared" si="673"/>
        <v>1.140664809405</v>
      </c>
      <c r="M459" s="5">
        <f t="shared" si="674"/>
        <v>0.11194534479960262</v>
      </c>
      <c r="N459" s="5">
        <f t="shared" si="675"/>
        <v>0.11743958988620345</v>
      </c>
      <c r="O459" s="5">
        <f t="shared" si="676"/>
        <v>0.12769211538961572</v>
      </c>
      <c r="P459" s="5">
        <f t="shared" si="677"/>
        <v>0.13395920741414763</v>
      </c>
      <c r="Q459" s="5">
        <f t="shared" si="678"/>
        <v>6.1601745464848569E-2</v>
      </c>
      <c r="R459" s="5">
        <f t="shared" si="679"/>
        <v>7.2826951231708695E-2</v>
      </c>
      <c r="S459" s="5">
        <f t="shared" si="680"/>
        <v>4.0075514714682299E-2</v>
      </c>
      <c r="T459" s="5">
        <f t="shared" si="681"/>
        <v>7.0266943249676819E-2</v>
      </c>
      <c r="U459" s="5">
        <f t="shared" si="682"/>
        <v>7.6401276896551823E-2</v>
      </c>
      <c r="V459" s="5">
        <f t="shared" si="683"/>
        <v>5.3284774294725563E-3</v>
      </c>
      <c r="W459" s="5">
        <f t="shared" si="684"/>
        <v>2.1541713761052534E-2</v>
      </c>
      <c r="X459" s="5">
        <f t="shared" si="685"/>
        <v>2.4571874821508057E-2</v>
      </c>
      <c r="Y459" s="5">
        <f t="shared" si="686"/>
        <v>1.401413645499951E-2</v>
      </c>
      <c r="Z459" s="5">
        <f t="shared" si="687"/>
        <v>2.7690380148754724E-2</v>
      </c>
      <c r="AA459" s="5">
        <f t="shared" si="688"/>
        <v>2.9049415983167955E-2</v>
      </c>
      <c r="AB459" s="5">
        <f t="shared" si="689"/>
        <v>1.5237576451276777E-2</v>
      </c>
      <c r="AC459" s="5">
        <f t="shared" si="690"/>
        <v>3.9851959367655904E-4</v>
      </c>
      <c r="AD459" s="5">
        <f t="shared" si="691"/>
        <v>5.6497437076833568E-3</v>
      </c>
      <c r="AE459" s="5">
        <f t="shared" si="692"/>
        <v>6.4444638295117346E-3</v>
      </c>
      <c r="AF459" s="5">
        <f t="shared" si="693"/>
        <v>3.6754865529037115E-3</v>
      </c>
      <c r="AG459" s="5">
        <f t="shared" si="694"/>
        <v>1.3974993894461834E-3</v>
      </c>
      <c r="AH459" s="5">
        <f t="shared" si="695"/>
        <v>7.8963605486828334E-3</v>
      </c>
      <c r="AI459" s="5">
        <f t="shared" si="696"/>
        <v>8.2839116364417167E-3</v>
      </c>
      <c r="AJ459" s="5">
        <f t="shared" si="697"/>
        <v>4.3452418096474391E-3</v>
      </c>
      <c r="AK459" s="5">
        <f t="shared" si="698"/>
        <v>1.5195016728770409E-3</v>
      </c>
      <c r="AL459" s="5">
        <f t="shared" si="699"/>
        <v>1.9075511895018808E-5</v>
      </c>
      <c r="AM459" s="5">
        <f t="shared" si="700"/>
        <v>1.1854062983686438E-3</v>
      </c>
      <c r="AN459" s="5">
        <f t="shared" si="701"/>
        <v>1.3521512493961554E-3</v>
      </c>
      <c r="AO459" s="5">
        <f t="shared" si="702"/>
        <v>7.711756735895996E-4</v>
      </c>
      <c r="AP459" s="5">
        <f t="shared" si="703"/>
        <v>2.9321765091095087E-4</v>
      </c>
      <c r="AQ459" s="5">
        <f t="shared" si="704"/>
        <v>8.3615763972630483E-5</v>
      </c>
      <c r="AR459" s="5">
        <f t="shared" si="705"/>
        <v>1.8014201200512935E-3</v>
      </c>
      <c r="AS459" s="5">
        <f t="shared" si="706"/>
        <v>1.8898332975819312E-3</v>
      </c>
      <c r="AT459" s="5">
        <f t="shared" si="707"/>
        <v>9.9129288412402698E-4</v>
      </c>
      <c r="AU459" s="5">
        <f t="shared" si="708"/>
        <v>3.4664841721657381E-4</v>
      </c>
      <c r="AV459" s="5">
        <f t="shared" si="709"/>
        <v>9.0915455273046076E-5</v>
      </c>
      <c r="AW459" s="5">
        <f t="shared" si="710"/>
        <v>6.3407441745847516E-7</v>
      </c>
      <c r="AX459" s="5">
        <f t="shared" si="711"/>
        <v>2.0726428267018354E-4</v>
      </c>
      <c r="AY459" s="5">
        <f t="shared" si="712"/>
        <v>2.3641907348844894E-4</v>
      </c>
      <c r="AZ459" s="5">
        <f t="shared" si="713"/>
        <v>1.3483745870020424E-4</v>
      </c>
      <c r="BA459" s="5">
        <f t="shared" si="714"/>
        <v>5.1268114709640974E-5</v>
      </c>
      <c r="BB459" s="5">
        <f t="shared" si="715"/>
        <v>1.4619933573456588E-5</v>
      </c>
      <c r="BC459" s="5">
        <f t="shared" si="716"/>
        <v>3.3352887486161249E-6</v>
      </c>
      <c r="BD459" s="5">
        <f t="shared" si="717"/>
        <v>3.424694229827733E-4</v>
      </c>
      <c r="BE459" s="5">
        <f t="shared" si="718"/>
        <v>3.5927772303225247E-4</v>
      </c>
      <c r="BF459" s="5">
        <f t="shared" si="719"/>
        <v>1.8845548478897757E-4</v>
      </c>
      <c r="BG459" s="5">
        <f t="shared" si="720"/>
        <v>6.590160845914798E-5</v>
      </c>
      <c r="BH459" s="5">
        <f t="shared" si="721"/>
        <v>1.7284010076832973E-5</v>
      </c>
      <c r="BI459" s="5">
        <f t="shared" si="722"/>
        <v>3.6264608566724042E-6</v>
      </c>
      <c r="BJ459" s="8">
        <f t="shared" si="723"/>
        <v>0.33093650790596241</v>
      </c>
      <c r="BK459" s="8">
        <f t="shared" si="724"/>
        <v>0.29196255853696507</v>
      </c>
      <c r="BL459" s="8">
        <f t="shared" si="725"/>
        <v>0.3493494765044135</v>
      </c>
      <c r="BM459" s="8">
        <f t="shared" si="726"/>
        <v>0.37423818391089814</v>
      </c>
      <c r="BN459" s="8">
        <f t="shared" si="727"/>
        <v>0.62546495418612669</v>
      </c>
    </row>
    <row r="460" spans="1:66" x14ac:dyDescent="0.25">
      <c r="A460" t="s">
        <v>37</v>
      </c>
      <c r="B460" t="s">
        <v>229</v>
      </c>
      <c r="C460" t="s">
        <v>407</v>
      </c>
      <c r="D460" s="16"/>
      <c r="E460">
        <f>VLOOKUP(A460,home!$A$2:$E$405,3,FALSE)</f>
        <v>1.5481</v>
      </c>
      <c r="F460">
        <f>VLOOKUP(B460,home!$B$2:$E$405,3,FALSE)</f>
        <v>0.73819999999999997</v>
      </c>
      <c r="G460">
        <f>VLOOKUP(C460,away!$B$2:$E$405,4,FALSE)</f>
        <v>0.7097</v>
      </c>
      <c r="H460">
        <f>VLOOKUP(A460,away!$A$2:$E$405,3,FALSE)</f>
        <v>1.2666999999999999</v>
      </c>
      <c r="I460">
        <f>VLOOKUP(C460,away!$B$2:$E$405,3,FALSE)</f>
        <v>1.4634</v>
      </c>
      <c r="J460">
        <f>VLOOKUP(B460,home!$B$2:$E$405,4,FALSE)</f>
        <v>0.62029999999999996</v>
      </c>
      <c r="K460" s="3">
        <f t="shared" si="672"/>
        <v>0.81105042597400001</v>
      </c>
      <c r="L460" s="3">
        <f t="shared" si="673"/>
        <v>1.1498431502339999</v>
      </c>
      <c r="M460" s="5">
        <f t="shared" si="674"/>
        <v>0.1407326094068729</v>
      </c>
      <c r="N460" s="5">
        <f t="shared" si="675"/>
        <v>0.11414124280787682</v>
      </c>
      <c r="O460" s="5">
        <f t="shared" si="676"/>
        <v>0.16182042694104978</v>
      </c>
      <c r="P460" s="5">
        <f t="shared" si="677"/>
        <v>0.13124452620183297</v>
      </c>
      <c r="Q460" s="5">
        <f t="shared" si="678"/>
        <v>4.6287151800265124E-2</v>
      </c>
      <c r="R460" s="5">
        <f t="shared" si="679"/>
        <v>9.3034054743053776E-2</v>
      </c>
      <c r="S460" s="5">
        <f t="shared" si="680"/>
        <v>3.0599030549032097E-2</v>
      </c>
      <c r="T460" s="5">
        <f t="shared" si="681"/>
        <v>5.3222964441376211E-2</v>
      </c>
      <c r="U460" s="5">
        <f t="shared" si="682"/>
        <v>7.5455309729442199E-2</v>
      </c>
      <c r="V460" s="5">
        <f t="shared" si="683"/>
        <v>3.1706741865289742E-3</v>
      </c>
      <c r="W460" s="5">
        <f t="shared" si="684"/>
        <v>1.2513738061576078E-2</v>
      </c>
      <c r="X460" s="5">
        <f t="shared" si="685"/>
        <v>1.4388835993925743E-2</v>
      </c>
      <c r="Y460" s="5">
        <f t="shared" si="686"/>
        <v>8.272452253727974E-3</v>
      </c>
      <c r="Z460" s="5">
        <f t="shared" si="687"/>
        <v>3.5658190194931771E-2</v>
      </c>
      <c r="AA460" s="5">
        <f t="shared" si="688"/>
        <v>2.8920590347061324E-2</v>
      </c>
      <c r="AB460" s="5">
        <f t="shared" si="689"/>
        <v>1.1728028560201819E-2</v>
      </c>
      <c r="AC460" s="5">
        <f t="shared" si="690"/>
        <v>1.8480686224091951E-4</v>
      </c>
      <c r="AD460" s="5">
        <f t="shared" si="691"/>
        <v>2.5373181463420832E-3</v>
      </c>
      <c r="AE460" s="5">
        <f t="shared" si="692"/>
        <v>2.9175178905358743E-3</v>
      </c>
      <c r="AF460" s="5">
        <f t="shared" si="693"/>
        <v>1.6773439810589123E-3</v>
      </c>
      <c r="AG460" s="5">
        <f t="shared" si="694"/>
        <v>6.4289416240227259E-4</v>
      </c>
      <c r="AH460" s="5">
        <f t="shared" si="695"/>
        <v>1.0250331436345872E-2</v>
      </c>
      <c r="AI460" s="5">
        <f t="shared" si="696"/>
        <v>8.313535677823003E-3</v>
      </c>
      <c r="AJ460" s="5">
        <f t="shared" si="697"/>
        <v>3.3713483264241964E-3</v>
      </c>
      <c r="AK460" s="5">
        <f t="shared" si="698"/>
        <v>9.1144449875102547E-4</v>
      </c>
      <c r="AL460" s="5">
        <f t="shared" si="699"/>
        <v>6.8938930858685183E-6</v>
      </c>
      <c r="AM460" s="5">
        <f t="shared" si="700"/>
        <v>4.1157859268446147E-4</v>
      </c>
      <c r="AN460" s="5">
        <f t="shared" si="701"/>
        <v>4.7325082558117746E-4</v>
      </c>
      <c r="AO460" s="5">
        <f t="shared" si="702"/>
        <v>2.7208211006855127E-4</v>
      </c>
      <c r="AP460" s="5">
        <f t="shared" si="703"/>
        <v>1.0428391685451225E-4</v>
      </c>
      <c r="AQ460" s="5">
        <f t="shared" si="704"/>
        <v>2.9977536868683232E-5</v>
      </c>
      <c r="AR460" s="5">
        <f t="shared" si="705"/>
        <v>2.357254677942107E-3</v>
      </c>
      <c r="AS460" s="5">
        <f t="shared" si="706"/>
        <v>1.91185241067415E-3</v>
      </c>
      <c r="AT460" s="5">
        <f t="shared" si="707"/>
        <v>7.7530435603834398E-4</v>
      </c>
      <c r="AU460" s="5">
        <f t="shared" si="708"/>
        <v>2.0960364274146557E-4</v>
      </c>
      <c r="AV460" s="5">
        <f t="shared" si="709"/>
        <v>4.2499780932791931E-5</v>
      </c>
      <c r="AW460" s="5">
        <f t="shared" si="710"/>
        <v>1.7858644914442623E-7</v>
      </c>
      <c r="AX460" s="5">
        <f t="shared" si="711"/>
        <v>5.5635165486418641E-5</v>
      </c>
      <c r="AY460" s="5">
        <f t="shared" si="712"/>
        <v>6.3971713946693514E-5</v>
      </c>
      <c r="AZ460" s="5">
        <f t="shared" si="713"/>
        <v>3.67787185451672E-5</v>
      </c>
      <c r="BA460" s="5">
        <f t="shared" si="714"/>
        <v>1.4096585864514891E-5</v>
      </c>
      <c r="BB460" s="5">
        <f t="shared" si="715"/>
        <v>4.0522156744994697E-6</v>
      </c>
      <c r="BC460" s="5">
        <f t="shared" si="716"/>
        <v>9.3188248731881232E-7</v>
      </c>
      <c r="BD460" s="5">
        <f t="shared" si="717"/>
        <v>4.5174552413146369E-4</v>
      </c>
      <c r="BE460" s="5">
        <f t="shared" si="718"/>
        <v>3.6638839977867153E-4</v>
      </c>
      <c r="BF460" s="5">
        <f t="shared" si="719"/>
        <v>1.4857973385621186E-4</v>
      </c>
      <c r="BG460" s="5">
        <f t="shared" si="720"/>
        <v>4.0168552145061394E-5</v>
      </c>
      <c r="BH460" s="5">
        <f t="shared" si="721"/>
        <v>8.1446803320027176E-6</v>
      </c>
      <c r="BI460" s="5">
        <f t="shared" si="722"/>
        <v>1.3211492905385732E-6</v>
      </c>
      <c r="BJ460" s="8">
        <f t="shared" si="723"/>
        <v>0.25806809880314913</v>
      </c>
      <c r="BK460" s="8">
        <f t="shared" si="724"/>
        <v>0.30600251281354046</v>
      </c>
      <c r="BL460" s="8">
        <f t="shared" si="725"/>
        <v>0.40011793316801586</v>
      </c>
      <c r="BM460" s="8">
        <f t="shared" si="726"/>
        <v>0.31252292995118824</v>
      </c>
      <c r="BN460" s="8">
        <f t="shared" si="727"/>
        <v>0.68726001190095132</v>
      </c>
    </row>
    <row r="461" spans="1:66" x14ac:dyDescent="0.25">
      <c r="A461" t="s">
        <v>37</v>
      </c>
      <c r="B461" t="s">
        <v>216</v>
      </c>
      <c r="C461" t="s">
        <v>219</v>
      </c>
      <c r="D461" s="16"/>
      <c r="E461">
        <f>VLOOKUP(A461,home!$A$2:$E$405,3,FALSE)</f>
        <v>1.5481</v>
      </c>
      <c r="F461">
        <f>VLOOKUP(B461,home!$B$2:$E$405,3,FALSE)</f>
        <v>0.53979999999999995</v>
      </c>
      <c r="G461">
        <f>VLOOKUP(C461,away!$B$2:$E$405,4,FALSE)</f>
        <v>1.1211</v>
      </c>
      <c r="H461">
        <f>VLOOKUP(A461,away!$A$2:$E$405,3,FALSE)</f>
        <v>1.2666999999999999</v>
      </c>
      <c r="I461">
        <f>VLOOKUP(C461,away!$B$2:$E$405,3,FALSE)</f>
        <v>0.59319999999999995</v>
      </c>
      <c r="J461">
        <f>VLOOKUP(B461,home!$B$2:$E$405,4,FALSE)</f>
        <v>1.3231999999999999</v>
      </c>
      <c r="K461" s="3">
        <f t="shared" si="672"/>
        <v>0.93686333641800001</v>
      </c>
      <c r="L461" s="3">
        <f t="shared" si="673"/>
        <v>0.99426100140799978</v>
      </c>
      <c r="M461" s="5">
        <f t="shared" si="674"/>
        <v>0.14498509458281761</v>
      </c>
      <c r="N461" s="5">
        <f t="shared" si="675"/>
        <v>0.13583121944173779</v>
      </c>
      <c r="O461" s="5">
        <f t="shared" si="676"/>
        <v>0.14415302532914578</v>
      </c>
      <c r="P461" s="5">
        <f t="shared" si="677"/>
        <v>0.13505168426461198</v>
      </c>
      <c r="Q461" s="5">
        <f t="shared" si="678"/>
        <v>6.3627644717955983E-2</v>
      </c>
      <c r="R461" s="5">
        <f t="shared" si="679"/>
        <v>7.1662865659874619E-2</v>
      </c>
      <c r="S461" s="5">
        <f t="shared" si="680"/>
        <v>3.1449711218917889E-2</v>
      </c>
      <c r="T461" s="5">
        <f t="shared" si="681"/>
        <v>6.3262485754507339E-2</v>
      </c>
      <c r="U461" s="5">
        <f t="shared" si="682"/>
        <v>6.7138311419385047E-2</v>
      </c>
      <c r="V461" s="5">
        <f t="shared" si="683"/>
        <v>3.2549985622636118E-3</v>
      </c>
      <c r="W461" s="5">
        <f t="shared" si="684"/>
        <v>1.9870135839627795E-2</v>
      </c>
      <c r="X461" s="5">
        <f t="shared" si="685"/>
        <v>1.9756101158021316E-2</v>
      </c>
      <c r="Y461" s="5">
        <f t="shared" si="686"/>
        <v>9.8213604606460086E-3</v>
      </c>
      <c r="Z461" s="5">
        <f t="shared" si="687"/>
        <v>2.3750530858251302E-2</v>
      </c>
      <c r="AA461" s="5">
        <f t="shared" si="688"/>
        <v>2.225100158155998E-2</v>
      </c>
      <c r="AB461" s="5">
        <f t="shared" si="689"/>
        <v>1.0423073790171237E-2</v>
      </c>
      <c r="AC461" s="5">
        <f t="shared" si="690"/>
        <v>1.8949923756709402E-4</v>
      </c>
      <c r="AD461" s="5">
        <f t="shared" si="691"/>
        <v>4.6539004394481436E-3</v>
      </c>
      <c r="AE461" s="5">
        <f t="shared" si="692"/>
        <v>4.6271917113788405E-3</v>
      </c>
      <c r="AF461" s="5">
        <f t="shared" si="693"/>
        <v>2.3003181323311608E-3</v>
      </c>
      <c r="AG461" s="5">
        <f t="shared" si="694"/>
        <v>7.6237220326952002E-4</v>
      </c>
      <c r="AH461" s="5">
        <f t="shared" si="695"/>
        <v>5.9035566487741341E-3</v>
      </c>
      <c r="AI461" s="5">
        <f t="shared" si="696"/>
        <v>5.5308257787032022E-3</v>
      </c>
      <c r="AJ461" s="5">
        <f t="shared" si="697"/>
        <v>2.5908139460912821E-3</v>
      </c>
      <c r="AK461" s="5">
        <f t="shared" si="698"/>
        <v>8.0907953252445442E-4</v>
      </c>
      <c r="AL461" s="5">
        <f t="shared" si="699"/>
        <v>7.0606406193506368E-6</v>
      </c>
      <c r="AM461" s="5">
        <f t="shared" si="700"/>
        <v>8.7201373861171708E-4</v>
      </c>
      <c r="AN461" s="5">
        <f t="shared" si="701"/>
        <v>8.670092529936194E-4</v>
      </c>
      <c r="AO461" s="5">
        <f t="shared" si="702"/>
        <v>4.3101674405571894E-4</v>
      </c>
      <c r="AP461" s="5">
        <f t="shared" si="703"/>
        <v>1.4284771318948491E-4</v>
      </c>
      <c r="AQ461" s="5">
        <f t="shared" si="704"/>
        <v>3.5506977591154995E-5</v>
      </c>
      <c r="AR461" s="5">
        <f t="shared" si="705"/>
        <v>1.1739352290958056E-3</v>
      </c>
      <c r="AS461" s="5">
        <f t="shared" si="706"/>
        <v>1.0998168754693255E-3</v>
      </c>
      <c r="AT461" s="5">
        <f t="shared" si="707"/>
        <v>5.1518905370050605E-4</v>
      </c>
      <c r="AU461" s="5">
        <f t="shared" si="708"/>
        <v>1.6088724524529612E-4</v>
      </c>
      <c r="AV461" s="5">
        <f t="shared" si="709"/>
        <v>3.768234034190228E-5</v>
      </c>
      <c r="AW461" s="5">
        <f t="shared" si="710"/>
        <v>1.8269146340222838E-7</v>
      </c>
      <c r="AX461" s="5">
        <f t="shared" si="711"/>
        <v>1.3615961675968446E-4</v>
      </c>
      <c r="AY461" s="5">
        <f t="shared" si="712"/>
        <v>1.3537819691081333E-4</v>
      </c>
      <c r="AZ461" s="5">
        <f t="shared" si="713"/>
        <v>6.7300630814677305E-5</v>
      </c>
      <c r="BA461" s="5">
        <f t="shared" si="714"/>
        <v>2.2304797529730386E-5</v>
      </c>
      <c r="BB461" s="5">
        <f t="shared" si="715"/>
        <v>5.544197582028103E-6</v>
      </c>
      <c r="BC461" s="5">
        <f t="shared" si="716"/>
        <v>1.1024758879822149E-6</v>
      </c>
      <c r="BD461" s="5">
        <f t="shared" si="717"/>
        <v>1.945330027448208E-4</v>
      </c>
      <c r="BE461" s="5">
        <f t="shared" si="718"/>
        <v>1.8225083799492474E-4</v>
      </c>
      <c r="BF461" s="5">
        <f t="shared" si="719"/>
        <v>8.5372064074450791E-5</v>
      </c>
      <c r="BG461" s="5">
        <f t="shared" si="720"/>
        <v>2.6660652261893753E-5</v>
      </c>
      <c r="BH461" s="5">
        <f t="shared" si="721"/>
        <v>6.2443469072894689E-6</v>
      </c>
      <c r="BI461" s="5">
        <f t="shared" si="722"/>
        <v>1.1700199354629268E-6</v>
      </c>
      <c r="BJ461" s="8">
        <f t="shared" si="723"/>
        <v>0.32722891420085043</v>
      </c>
      <c r="BK461" s="8">
        <f t="shared" si="724"/>
        <v>0.31507342670370841</v>
      </c>
      <c r="BL461" s="8">
        <f t="shared" si="725"/>
        <v>0.33394629535400139</v>
      </c>
      <c r="BM461" s="8">
        <f t="shared" si="726"/>
        <v>0.30455243761522027</v>
      </c>
      <c r="BN461" s="8">
        <f t="shared" si="727"/>
        <v>0.69531153399614376</v>
      </c>
    </row>
    <row r="462" spans="1:66" s="15" customFormat="1" x14ac:dyDescent="0.25">
      <c r="A462" t="s">
        <v>37</v>
      </c>
      <c r="B462" t="s">
        <v>231</v>
      </c>
      <c r="C462" t="s">
        <v>227</v>
      </c>
      <c r="D462" s="16"/>
      <c r="E462">
        <f>VLOOKUP(A462,home!$A$2:$E$405,3,FALSE)</f>
        <v>1.5481</v>
      </c>
      <c r="F462">
        <f>VLOOKUP(B462,home!$B$2:$E$405,3,FALSE)</f>
        <v>0.79500000000000004</v>
      </c>
      <c r="G462">
        <f>VLOOKUP(C462,away!$B$2:$E$405,4,FALSE)</f>
        <v>1.1535</v>
      </c>
      <c r="H462">
        <f>VLOOKUP(A462,away!$A$2:$E$405,3,FALSE)</f>
        <v>1.2666999999999999</v>
      </c>
      <c r="I462">
        <f>VLOOKUP(C462,away!$B$2:$E$405,3,FALSE)</f>
        <v>1.1277999999999999</v>
      </c>
      <c r="J462">
        <f>VLOOKUP(B462,home!$B$2:$E$405,4,FALSE)</f>
        <v>0.78949999999999998</v>
      </c>
      <c r="K462" s="3">
        <f t="shared" si="672"/>
        <v>1.4196580132500001</v>
      </c>
      <c r="L462" s="3">
        <f t="shared" si="673"/>
        <v>1.1278672732699999</v>
      </c>
      <c r="M462" s="5">
        <f t="shared" si="674"/>
        <v>7.827513504403423E-2</v>
      </c>
      <c r="N462" s="5">
        <f t="shared" si="675"/>
        <v>0.11112392270348909</v>
      </c>
      <c r="O462" s="5">
        <f t="shared" si="676"/>
        <v>8.8283963126955897E-2</v>
      </c>
      <c r="P462" s="5">
        <f t="shared" si="677"/>
        <v>0.12533303569465046</v>
      </c>
      <c r="Q462" s="5">
        <f t="shared" si="678"/>
        <v>7.8878983664890961E-2</v>
      </c>
      <c r="R462" s="5">
        <f t="shared" si="679"/>
        <v>4.9786296382734491E-2</v>
      </c>
      <c r="S462" s="5">
        <f t="shared" si="680"/>
        <v>5.0170369644203364E-2</v>
      </c>
      <c r="T462" s="5">
        <f t="shared" si="681"/>
        <v>8.8965024224429423E-2</v>
      </c>
      <c r="U462" s="5">
        <f t="shared" si="682"/>
        <v>7.067951460978851E-2</v>
      </c>
      <c r="V462" s="5">
        <f t="shared" si="683"/>
        <v>8.925787119574204E-3</v>
      </c>
      <c r="W462" s="5">
        <f t="shared" si="684"/>
        <v>3.7327060412292772E-2</v>
      </c>
      <c r="X462" s="5">
        <f t="shared" si="685"/>
        <v>4.2099969846397203E-2</v>
      </c>
      <c r="Y462" s="5">
        <f t="shared" si="686"/>
        <v>2.3741589097702621E-2</v>
      </c>
      <c r="Z462" s="5">
        <f t="shared" si="687"/>
        <v>1.8717444782468937E-2</v>
      </c>
      <c r="AA462" s="5">
        <f t="shared" si="688"/>
        <v>2.6572370472996432E-2</v>
      </c>
      <c r="AB462" s="5">
        <f t="shared" si="689"/>
        <v>1.886183933651854E-2</v>
      </c>
      <c r="AC462" s="5">
        <f t="shared" si="690"/>
        <v>8.932402312617501E-4</v>
      </c>
      <c r="AD462" s="5">
        <f t="shared" si="691"/>
        <v>1.3247915106344576E-2</v>
      </c>
      <c r="AE462" s="5">
        <f t="shared" si="692"/>
        <v>1.4941889887505297E-2</v>
      </c>
      <c r="AF462" s="5">
        <f t="shared" si="693"/>
        <v>8.4262343024605942E-3</v>
      </c>
      <c r="AG462" s="5">
        <f t="shared" si="694"/>
        <v>3.1678913022167902E-3</v>
      </c>
      <c r="AH462" s="5">
        <f t="shared" si="695"/>
        <v>5.2776983523462571E-3</v>
      </c>
      <c r="AI462" s="5">
        <f t="shared" si="696"/>
        <v>7.4925267574246857E-3</v>
      </c>
      <c r="AJ462" s="5">
        <f t="shared" si="697"/>
        <v>5.318412825333998E-3</v>
      </c>
      <c r="AK462" s="5">
        <f t="shared" si="698"/>
        <v>2.5167757950856611E-3</v>
      </c>
      <c r="AL462" s="5">
        <f t="shared" si="699"/>
        <v>5.720974341374029E-5</v>
      </c>
      <c r="AM462" s="5">
        <f t="shared" si="700"/>
        <v>3.7615017679155593E-3</v>
      </c>
      <c r="AN462" s="5">
        <f t="shared" si="701"/>
        <v>4.2424747423792054E-3</v>
      </c>
      <c r="AO462" s="5">
        <f t="shared" si="702"/>
        <v>2.3924742098020402E-3</v>
      </c>
      <c r="AP462" s="5">
        <f t="shared" si="703"/>
        <v>8.9946445445940836E-4</v>
      </c>
      <c r="AQ462" s="5">
        <f t="shared" si="704"/>
        <v>2.5361913041360522E-4</v>
      </c>
      <c r="AR462" s="5">
        <f t="shared" si="705"/>
        <v>1.190508649960469E-3</v>
      </c>
      <c r="AS462" s="5">
        <f t="shared" si="706"/>
        <v>1.690115144759819E-3</v>
      </c>
      <c r="AT462" s="5">
        <f t="shared" si="707"/>
        <v>1.1996927542867308E-3</v>
      </c>
      <c r="AU462" s="5">
        <f t="shared" si="708"/>
        <v>5.677178106870402E-4</v>
      </c>
      <c r="AV462" s="5">
        <f t="shared" si="709"/>
        <v>2.0149128480165086E-4</v>
      </c>
      <c r="AW462" s="5">
        <f t="shared" si="710"/>
        <v>2.5445397078886562E-6</v>
      </c>
      <c r="AX462" s="5">
        <f t="shared" si="711"/>
        <v>8.9000768777922718E-4</v>
      </c>
      <c r="AY462" s="5">
        <f t="shared" si="712"/>
        <v>1.0038105440048942E-3</v>
      </c>
      <c r="AZ462" s="5">
        <f t="shared" si="713"/>
        <v>5.6608253057323778E-4</v>
      </c>
      <c r="BA462" s="5">
        <f t="shared" si="714"/>
        <v>2.1282198673447302E-4</v>
      </c>
      <c r="BB462" s="5">
        <f t="shared" si="715"/>
        <v>6.0008738467528547E-5</v>
      </c>
      <c r="BC462" s="5">
        <f t="shared" si="716"/>
        <v>1.3536378445548796E-5</v>
      </c>
      <c r="BD462" s="5">
        <f t="shared" si="717"/>
        <v>2.2378929080587735E-4</v>
      </c>
      <c r="BE462" s="5">
        <f t="shared" si="718"/>
        <v>3.1770425997209835E-4</v>
      </c>
      <c r="BF462" s="5">
        <f t="shared" si="719"/>
        <v>2.2551569925652538E-4</v>
      </c>
      <c r="BG462" s="5">
        <f t="shared" si="720"/>
        <v>1.0671838985440111E-4</v>
      </c>
      <c r="BH462" s="5">
        <f t="shared" si="721"/>
        <v>3.7875904329484526E-5</v>
      </c>
      <c r="BI462" s="5">
        <f t="shared" si="722"/>
        <v>1.075416621808861E-5</v>
      </c>
      <c r="BJ462" s="8">
        <f t="shared" si="723"/>
        <v>0.436216282718704</v>
      </c>
      <c r="BK462" s="8">
        <f t="shared" si="724"/>
        <v>0.26465858802114262</v>
      </c>
      <c r="BL462" s="8">
        <f t="shared" si="725"/>
        <v>0.28056128101411648</v>
      </c>
      <c r="BM462" s="8">
        <f t="shared" si="726"/>
        <v>0.46747099391537994</v>
      </c>
      <c r="BN462" s="8">
        <f t="shared" si="727"/>
        <v>0.5316813366167551</v>
      </c>
    </row>
    <row r="463" spans="1:66" x14ac:dyDescent="0.25">
      <c r="A463" t="s">
        <v>37</v>
      </c>
      <c r="B463" t="s">
        <v>38</v>
      </c>
      <c r="C463" t="s">
        <v>228</v>
      </c>
      <c r="D463" s="17"/>
      <c r="E463">
        <f>VLOOKUP(A463,home!$A$2:$E$405,3,FALSE)</f>
        <v>1.5481</v>
      </c>
      <c r="F463">
        <f>VLOOKUP(B463,home!$B$2:$E$405,3,FALSE)</f>
        <v>0.64600000000000002</v>
      </c>
      <c r="G463">
        <f>VLOOKUP(C463,away!$B$2:$E$405,4,FALSE)</f>
        <v>1.2458</v>
      </c>
      <c r="H463">
        <f>VLOOKUP(A463,away!$A$2:$E$405,3,FALSE)</f>
        <v>1.2666999999999999</v>
      </c>
      <c r="I463">
        <f>VLOOKUP(C463,away!$B$2:$E$405,3,FALSE)</f>
        <v>1.1841999999999999</v>
      </c>
      <c r="J463">
        <f>VLOOKUP(B463,home!$B$2:$E$405,4,FALSE)</f>
        <v>1.0149999999999999</v>
      </c>
      <c r="K463" s="3">
        <f t="shared" si="672"/>
        <v>1.2458904450799999</v>
      </c>
      <c r="L463" s="3">
        <f t="shared" si="673"/>
        <v>1.5225265320999997</v>
      </c>
      <c r="M463" s="5">
        <f t="shared" si="674"/>
        <v>6.2761278681331148E-2</v>
      </c>
      <c r="N463" s="5">
        <f t="shared" si="675"/>
        <v>7.8193677430073577E-2</v>
      </c>
      <c r="O463" s="5">
        <f t="shared" si="676"/>
        <v>9.5555711980848737E-2</v>
      </c>
      <c r="P463" s="5">
        <f t="shared" si="677"/>
        <v>0.11905194852975592</v>
      </c>
      <c r="Q463" s="5">
        <f t="shared" si="678"/>
        <v>4.8710377787898156E-2</v>
      </c>
      <c r="R463" s="5">
        <f t="shared" si="679"/>
        <v>7.2743053392274021E-2</v>
      </c>
      <c r="S463" s="5">
        <f t="shared" si="680"/>
        <v>5.6457447754914999E-2</v>
      </c>
      <c r="T463" s="5">
        <f t="shared" si="681"/>
        <v>7.4162842570689419E-2</v>
      </c>
      <c r="U463" s="5">
        <f t="shared" si="682"/>
        <v>9.0629875167378471E-2</v>
      </c>
      <c r="V463" s="5">
        <f t="shared" si="683"/>
        <v>1.1899355967850312E-2</v>
      </c>
      <c r="W463" s="5">
        <f t="shared" si="684"/>
        <v>2.0229264754059801E-2</v>
      </c>
      <c r="X463" s="5">
        <f t="shared" si="685"/>
        <v>3.0799592312931418E-2</v>
      </c>
      <c r="Y463" s="5">
        <f t="shared" si="686"/>
        <v>2.3446598237150642E-2</v>
      </c>
      <c r="Z463" s="5">
        <f t="shared" si="687"/>
        <v>3.6917742938568025E-2</v>
      </c>
      <c r="AA463" s="5">
        <f t="shared" si="688"/>
        <v>4.5995463181081546E-2</v>
      </c>
      <c r="AB463" s="5">
        <f t="shared" si="689"/>
        <v>2.865265404716922E-2</v>
      </c>
      <c r="AC463" s="5">
        <f t="shared" si="690"/>
        <v>1.4107439570888944E-3</v>
      </c>
      <c r="AD463" s="5">
        <f t="shared" si="691"/>
        <v>6.3008619170191798E-3</v>
      </c>
      <c r="AE463" s="5">
        <f t="shared" si="692"/>
        <v>9.5932294437601675E-3</v>
      </c>
      <c r="AF463" s="5">
        <f t="shared" si="693"/>
        <v>7.3029731783238886E-3</v>
      </c>
      <c r="AG463" s="5">
        <f t="shared" si="694"/>
        <v>3.7063234757375944E-3</v>
      </c>
      <c r="AH463" s="5">
        <f t="shared" si="695"/>
        <v>1.4052060782304308E-2</v>
      </c>
      <c r="AI463" s="5">
        <f t="shared" si="696"/>
        <v>1.7507328262356327E-2</v>
      </c>
      <c r="AJ463" s="5">
        <f t="shared" si="697"/>
        <v>1.0906106500474393E-2</v>
      </c>
      <c r="AK463" s="5">
        <f t="shared" si="698"/>
        <v>4.529271293988643E-3</v>
      </c>
      <c r="AL463" s="5">
        <f t="shared" si="699"/>
        <v>1.0704167951757793E-4</v>
      </c>
      <c r="AM463" s="5">
        <f t="shared" si="700"/>
        <v>1.5700367316365291E-3</v>
      </c>
      <c r="AN463" s="5">
        <f t="shared" si="701"/>
        <v>2.3904225802881822E-3</v>
      </c>
      <c r="AO463" s="5">
        <f t="shared" si="702"/>
        <v>1.8197409007098496E-3</v>
      </c>
      <c r="AP463" s="5">
        <f t="shared" si="703"/>
        <v>9.2353460095943244E-4</v>
      </c>
      <c r="AQ463" s="5">
        <f t="shared" si="704"/>
        <v>3.5152648331828048E-4</v>
      </c>
      <c r="AR463" s="5">
        <f t="shared" si="705"/>
        <v>4.2789270743480348E-3</v>
      </c>
      <c r="AS463" s="5">
        <f t="shared" si="706"/>
        <v>5.3310743571243352E-3</v>
      </c>
      <c r="AT463" s="5">
        <f t="shared" si="707"/>
        <v>3.3209673017761065E-3</v>
      </c>
      <c r="AU463" s="5">
        <f t="shared" si="708"/>
        <v>1.3791871432353206E-3</v>
      </c>
      <c r="AV463" s="5">
        <f t="shared" si="709"/>
        <v>4.2957902093351678E-4</v>
      </c>
      <c r="AW463" s="5">
        <f t="shared" si="710"/>
        <v>5.6402082392456579E-6</v>
      </c>
      <c r="AX463" s="5">
        <f t="shared" si="711"/>
        <v>3.2601562706176414E-4</v>
      </c>
      <c r="AY463" s="5">
        <f t="shared" si="712"/>
        <v>4.9636744208075454E-4</v>
      </c>
      <c r="AZ463" s="5">
        <f t="shared" si="713"/>
        <v>3.7786630011927934E-4</v>
      </c>
      <c r="BA463" s="5">
        <f t="shared" si="714"/>
        <v>1.9177048917268805E-4</v>
      </c>
      <c r="BB463" s="5">
        <f t="shared" si="715"/>
        <v>7.2993914459803315E-5</v>
      </c>
      <c r="BC463" s="5">
        <f t="shared" si="716"/>
        <v>2.2227034289377662E-5</v>
      </c>
      <c r="BD463" s="5">
        <f t="shared" si="717"/>
        <v>1.0857966666026518E-3</v>
      </c>
      <c r="BE463" s="5">
        <f t="shared" si="718"/>
        <v>1.3527836922199582E-3</v>
      </c>
      <c r="BF463" s="5">
        <f t="shared" si="719"/>
        <v>8.4271013819844465E-4</v>
      </c>
      <c r="BG463" s="5">
        <f t="shared" si="720"/>
        <v>3.499748363844963E-4</v>
      </c>
      <c r="BH463" s="5">
        <f t="shared" si="721"/>
        <v>1.0900757616747007E-4</v>
      </c>
      <c r="BI463" s="5">
        <f t="shared" si="722"/>
        <v>2.7162299517676244E-5</v>
      </c>
      <c r="BJ463" s="8">
        <f t="shared" si="723"/>
        <v>0.31098824321173979</v>
      </c>
      <c r="BK463" s="8">
        <f t="shared" si="724"/>
        <v>0.25218418401253961</v>
      </c>
      <c r="BL463" s="8">
        <f t="shared" si="725"/>
        <v>0.39907869471438367</v>
      </c>
      <c r="BM463" s="8">
        <f t="shared" si="726"/>
        <v>0.52166208984120821</v>
      </c>
      <c r="BN463" s="8">
        <f t="shared" si="727"/>
        <v>0.47701604780218154</v>
      </c>
    </row>
    <row r="464" spans="1:66" x14ac:dyDescent="0.25">
      <c r="A464" t="s">
        <v>337</v>
      </c>
      <c r="B464" t="s">
        <v>224</v>
      </c>
      <c r="C464" t="s">
        <v>411</v>
      </c>
      <c r="D464" s="17"/>
      <c r="E464">
        <f>VLOOKUP(A464,home!$A$2:$E$405,3,FALSE)</f>
        <v>1.4091</v>
      </c>
      <c r="F464">
        <f>VLOOKUP(B464,home!$B$2:$E$405,3,FALSE)</f>
        <v>0.83050000000000002</v>
      </c>
      <c r="G464">
        <f>VLOOKUP(C464,away!$B$2:$E$405,4,FALSE)</f>
        <v>0.55559999999999998</v>
      </c>
      <c r="H464">
        <f>VLOOKUP(A464,away!$A$2:$E$405,3,FALSE)</f>
        <v>1.1182000000000001</v>
      </c>
      <c r="I464">
        <f>VLOOKUP(C464,away!$B$2:$E$405,3,FALSE)</f>
        <v>1.4765999999999999</v>
      </c>
      <c r="J464">
        <f>VLOOKUP(B464,home!$B$2:$E$405,4,FALSE)</f>
        <v>1.6353</v>
      </c>
      <c r="K464" s="3">
        <f t="shared" si="672"/>
        <v>0.65019509478000004</v>
      </c>
      <c r="L464" s="3">
        <f t="shared" si="673"/>
        <v>2.7000996264360002</v>
      </c>
      <c r="M464" s="5">
        <f t="shared" si="674"/>
        <v>3.5074015520916109E-2</v>
      </c>
      <c r="N464" s="5">
        <f t="shared" si="675"/>
        <v>2.280495284593724E-2</v>
      </c>
      <c r="O464" s="5">
        <f t="shared" si="676"/>
        <v>9.4703336205636035E-2</v>
      </c>
      <c r="P464" s="5">
        <f t="shared" si="677"/>
        <v>6.1575644660205729E-2</v>
      </c>
      <c r="Q464" s="5">
        <f t="shared" si="678"/>
        <v>7.4138342385587962E-3</v>
      </c>
      <c r="R464" s="5">
        <f t="shared" si="679"/>
        <v>0.12785422135554045</v>
      </c>
      <c r="S464" s="5">
        <f t="shared" si="680"/>
        <v>2.7025420093821719E-2</v>
      </c>
      <c r="T464" s="5">
        <f t="shared" si="681"/>
        <v>2.001809105799103E-2</v>
      </c>
      <c r="U464" s="5">
        <f t="shared" si="682"/>
        <v>8.3130187572288725E-2</v>
      </c>
      <c r="V464" s="5">
        <f t="shared" si="683"/>
        <v>5.2717331866301512E-3</v>
      </c>
      <c r="W464" s="5">
        <f t="shared" si="684"/>
        <v>1.606812885140982E-3</v>
      </c>
      <c r="X464" s="5">
        <f t="shared" si="685"/>
        <v>4.3385548709217164E-3</v>
      </c>
      <c r="Y464" s="5">
        <f t="shared" si="686"/>
        <v>5.8572651931239096E-3</v>
      </c>
      <c r="Z464" s="5">
        <f t="shared" si="687"/>
        <v>0.11507304510678679</v>
      </c>
      <c r="AA464" s="5">
        <f t="shared" si="688"/>
        <v>7.4819929469830446E-2</v>
      </c>
      <c r="AB464" s="5">
        <f t="shared" si="689"/>
        <v>2.4323775566534662E-2</v>
      </c>
      <c r="AC464" s="5">
        <f t="shared" si="690"/>
        <v>5.7843813401151187E-4</v>
      </c>
      <c r="AD464" s="5">
        <f t="shared" si="691"/>
        <v>2.6118546403699149E-4</v>
      </c>
      <c r="AE464" s="5">
        <f t="shared" si="692"/>
        <v>7.0522677387679401E-4</v>
      </c>
      <c r="AF464" s="5">
        <f t="shared" si="693"/>
        <v>9.5209127434869889E-4</v>
      </c>
      <c r="AG464" s="5">
        <f t="shared" si="694"/>
        <v>8.5691376473396555E-4</v>
      </c>
      <c r="AH464" s="5">
        <f t="shared" si="695"/>
        <v>7.767717152642202E-2</v>
      </c>
      <c r="AI464" s="5">
        <f t="shared" si="696"/>
        <v>5.0505315902864285E-2</v>
      </c>
      <c r="AJ464" s="5">
        <f t="shared" si="697"/>
        <v>1.6419154330178341E-2</v>
      </c>
      <c r="AK464" s="5">
        <f t="shared" si="698"/>
        <v>3.558551201972585E-3</v>
      </c>
      <c r="AL464" s="5">
        <f t="shared" si="699"/>
        <v>4.0620043606429957E-5</v>
      </c>
      <c r="AM464" s="5">
        <f t="shared" si="700"/>
        <v>3.3964301508938004E-5</v>
      </c>
      <c r="AN464" s="5">
        <f t="shared" si="701"/>
        <v>9.1706997816443165E-5</v>
      </c>
      <c r="AO464" s="5">
        <f t="shared" si="702"/>
        <v>1.2380901527287268E-4</v>
      </c>
      <c r="AP464" s="5">
        <f t="shared" si="703"/>
        <v>1.114322252958975E-4</v>
      </c>
      <c r="AQ464" s="5">
        <f t="shared" si="704"/>
        <v>7.5219527473596281E-5</v>
      </c>
      <c r="AR464" s="5">
        <f t="shared" si="705"/>
        <v>4.194722036421944E-2</v>
      </c>
      <c r="AS464" s="5">
        <f t="shared" si="706"/>
        <v>2.7273876920471209E-2</v>
      </c>
      <c r="AT464" s="5">
        <f t="shared" si="707"/>
        <v>8.8666704946619157E-3</v>
      </c>
      <c r="AU464" s="5">
        <f t="shared" si="708"/>
        <v>1.9216885542199112E-3</v>
      </c>
      <c r="AV464" s="5">
        <f t="shared" si="709"/>
        <v>3.1236811791216407E-4</v>
      </c>
      <c r="AW464" s="5">
        <f t="shared" si="710"/>
        <v>1.9808945723968101E-6</v>
      </c>
      <c r="AX464" s="5">
        <f t="shared" si="711"/>
        <v>3.6805703731234063E-6</v>
      </c>
      <c r="AY464" s="5">
        <f t="shared" si="712"/>
        <v>9.9379066895419175E-6</v>
      </c>
      <c r="AZ464" s="5">
        <f t="shared" si="713"/>
        <v>1.3416669069993985E-5</v>
      </c>
      <c r="BA464" s="5">
        <f t="shared" si="714"/>
        <v>1.2075447714635397E-5</v>
      </c>
      <c r="BB464" s="5">
        <f t="shared" si="715"/>
        <v>8.1512279658336241E-6</v>
      </c>
      <c r="BC464" s="5">
        <f t="shared" si="716"/>
        <v>4.4018255171084093E-6</v>
      </c>
      <c r="BD464" s="5">
        <f t="shared" si="717"/>
        <v>1.8876945672576237E-2</v>
      </c>
      <c r="BE464" s="5">
        <f t="shared" si="718"/>
        <v>1.2273697480737618E-2</v>
      </c>
      <c r="BF464" s="5">
        <f t="shared" si="719"/>
        <v>3.9901489483946213E-3</v>
      </c>
      <c r="BG464" s="5">
        <f t="shared" si="720"/>
        <v>8.6479175789591926E-4</v>
      </c>
      <c r="BH464" s="5">
        <f t="shared" si="721"/>
        <v>1.4057083974752501E-4</v>
      </c>
      <c r="BI464" s="5">
        <f t="shared" si="722"/>
        <v>1.8279694094589247E-5</v>
      </c>
      <c r="BJ464" s="8">
        <f t="shared" si="723"/>
        <v>6.5302724083368124E-2</v>
      </c>
      <c r="BK464" s="8">
        <f t="shared" si="724"/>
        <v>0.12957580954588122</v>
      </c>
      <c r="BL464" s="8">
        <f t="shared" si="725"/>
        <v>0.66947790197619883</v>
      </c>
      <c r="BM464" s="8">
        <f t="shared" si="726"/>
        <v>0.62999551887332317</v>
      </c>
      <c r="BN464" s="8">
        <f t="shared" si="727"/>
        <v>0.34942600482679437</v>
      </c>
    </row>
    <row r="465" spans="1:66" x14ac:dyDescent="0.25">
      <c r="A465" t="s">
        <v>337</v>
      </c>
      <c r="B465" t="s">
        <v>373</v>
      </c>
      <c r="C465" t="s">
        <v>368</v>
      </c>
      <c r="D465" s="17"/>
      <c r="E465">
        <f>VLOOKUP(A465,home!$A$2:$E$405,3,FALSE)</f>
        <v>1.4091</v>
      </c>
      <c r="F465">
        <f>VLOOKUP(B465,home!$B$2:$E$405,3,FALSE)</f>
        <v>0.5161</v>
      </c>
      <c r="G465">
        <f>VLOOKUP(C465,away!$B$2:$E$405,4,FALSE)</f>
        <v>0.5161</v>
      </c>
      <c r="H465">
        <f>VLOOKUP(A465,away!$A$2:$E$405,3,FALSE)</f>
        <v>1.1182000000000001</v>
      </c>
      <c r="I465">
        <f>VLOOKUP(C465,away!$B$2:$E$405,3,FALSE)</f>
        <v>0.81299999999999994</v>
      </c>
      <c r="J465">
        <f>VLOOKUP(B465,home!$B$2:$E$405,4,FALSE)</f>
        <v>0.89429999999999998</v>
      </c>
      <c r="K465" s="3">
        <f t="shared" si="672"/>
        <v>0.37532676281100003</v>
      </c>
      <c r="L465" s="3">
        <f t="shared" si="673"/>
        <v>0.81300508938000005</v>
      </c>
      <c r="M465" s="5">
        <f t="shared" si="674"/>
        <v>0.30472917361813012</v>
      </c>
      <c r="N465" s="5">
        <f t="shared" si="675"/>
        <v>0.11437301426816396</v>
      </c>
      <c r="O465" s="5">
        <f t="shared" si="676"/>
        <v>0.24774636903410141</v>
      </c>
      <c r="P465" s="5">
        <f t="shared" si="677"/>
        <v>9.2985842687748649E-2</v>
      </c>
      <c r="Q465" s="5">
        <f t="shared" si="678"/>
        <v>2.1463626599103149E-2</v>
      </c>
      <c r="R465" s="5">
        <f t="shared" si="679"/>
        <v>0.10070952945007003</v>
      </c>
      <c r="S465" s="5">
        <f t="shared" si="680"/>
        <v>7.0934847143860041E-3</v>
      </c>
      <c r="T465" s="5">
        <f t="shared" si="681"/>
        <v>1.74500376616228E-2</v>
      </c>
      <c r="U465" s="5">
        <f t="shared" si="682"/>
        <v>3.7798981672713852E-2</v>
      </c>
      <c r="V465" s="5">
        <f t="shared" si="683"/>
        <v>2.40502682696652E-4</v>
      </c>
      <c r="W465" s="5">
        <f t="shared" si="684"/>
        <v>2.6852911632084865E-3</v>
      </c>
      <c r="X465" s="5">
        <f t="shared" si="685"/>
        <v>2.18315538215564E-3</v>
      </c>
      <c r="Y465" s="5">
        <f t="shared" si="686"/>
        <v>8.8745821829993687E-4</v>
      </c>
      <c r="Z465" s="5">
        <f t="shared" si="687"/>
        <v>2.7292453330657319E-2</v>
      </c>
      <c r="AA465" s="5">
        <f t="shared" si="688"/>
        <v>1.0243588157765906E-2</v>
      </c>
      <c r="AB465" s="5">
        <f t="shared" si="689"/>
        <v>1.9223463914116864E-3</v>
      </c>
      <c r="AC465" s="5">
        <f t="shared" si="690"/>
        <v>4.5867253932579086E-6</v>
      </c>
      <c r="AD465" s="5">
        <f t="shared" si="691"/>
        <v>2.519654098730064E-4</v>
      </c>
      <c r="AE465" s="5">
        <f t="shared" si="692"/>
        <v>2.0484916057447191E-4</v>
      </c>
      <c r="AF465" s="5">
        <f t="shared" si="693"/>
        <v>8.3271705051133249E-5</v>
      </c>
      <c r="AG465" s="5">
        <f t="shared" si="694"/>
        <v>2.2566773335973869E-5</v>
      </c>
      <c r="AH465" s="5">
        <f t="shared" si="695"/>
        <v>5.5472258648726321E-3</v>
      </c>
      <c r="AI465" s="5">
        <f t="shared" si="696"/>
        <v>2.0820223264440946E-3</v>
      </c>
      <c r="AJ465" s="5">
        <f t="shared" si="697"/>
        <v>3.907193499422446E-4</v>
      </c>
      <c r="AK465" s="5">
        <f t="shared" si="698"/>
        <v>4.888247626048033E-5</v>
      </c>
      <c r="AL465" s="5">
        <f t="shared" si="699"/>
        <v>5.5984206671836312E-8</v>
      </c>
      <c r="AM465" s="5">
        <f t="shared" si="700"/>
        <v>1.8913872325596458E-5</v>
      </c>
      <c r="AN465" s="5">
        <f t="shared" si="701"/>
        <v>1.5377074460593458E-5</v>
      </c>
      <c r="AO465" s="5">
        <f t="shared" si="702"/>
        <v>6.2508198981188484E-6</v>
      </c>
      <c r="AP465" s="5">
        <f t="shared" si="703"/>
        <v>1.693982796656133E-6</v>
      </c>
      <c r="AQ465" s="5">
        <f t="shared" si="704"/>
        <v>3.443041587509004E-7</v>
      </c>
      <c r="AR465" s="5">
        <f t="shared" si="705"/>
        <v>9.0198457201636471E-4</v>
      </c>
      <c r="AS465" s="5">
        <f t="shared" si="706"/>
        <v>3.3853894952036743E-4</v>
      </c>
      <c r="AT465" s="5">
        <f t="shared" si="707"/>
        <v>6.353136400445803E-5</v>
      </c>
      <c r="AU465" s="5">
        <f t="shared" si="708"/>
        <v>7.9483403962535095E-6</v>
      </c>
      <c r="AV465" s="5">
        <f t="shared" si="709"/>
        <v>7.4580621766143249E-7</v>
      </c>
      <c r="AW465" s="5">
        <f t="shared" si="710"/>
        <v>4.7453235029582599E-10</v>
      </c>
      <c r="AX465" s="5">
        <f t="shared" si="711"/>
        <v>1.1831470786977801E-6</v>
      </c>
      <c r="AY465" s="5">
        <f t="shared" si="712"/>
        <v>9.6190459646637443E-7</v>
      </c>
      <c r="AZ465" s="5">
        <f t="shared" si="713"/>
        <v>3.9101666621258875E-7</v>
      </c>
      <c r="BA465" s="5">
        <f t="shared" si="714"/>
        <v>1.0596617988774516E-7</v>
      </c>
      <c r="BB465" s="5">
        <f t="shared" si="715"/>
        <v>2.1537760887723348E-8</v>
      </c>
      <c r="BC465" s="5">
        <f t="shared" si="716"/>
        <v>3.5020618431137189E-9</v>
      </c>
      <c r="BD465" s="5">
        <f t="shared" si="717"/>
        <v>1.222196745985909E-4</v>
      </c>
      <c r="BE465" s="5">
        <f t="shared" si="718"/>
        <v>4.5872314818902925E-5</v>
      </c>
      <c r="BF465" s="5">
        <f t="shared" si="719"/>
        <v>8.6085537118129504E-6</v>
      </c>
      <c r="BG465" s="5">
        <f t="shared" si="720"/>
        <v>1.0770068657131247E-6</v>
      </c>
      <c r="BH465" s="5">
        <f t="shared" si="721"/>
        <v>1.0105737510833209E-7</v>
      </c>
      <c r="BI465" s="5">
        <f t="shared" si="722"/>
        <v>7.5859074915174443E-9</v>
      </c>
      <c r="BJ465" s="8">
        <f t="shared" si="723"/>
        <v>0.15965048346937222</v>
      </c>
      <c r="BK465" s="8">
        <f t="shared" si="724"/>
        <v>0.40505460831715784</v>
      </c>
      <c r="BL465" s="8">
        <f t="shared" si="725"/>
        <v>0.40798029994901502</v>
      </c>
      <c r="BM465" s="8">
        <f t="shared" si="726"/>
        <v>0.11796932797882105</v>
      </c>
      <c r="BN465" s="8">
        <f t="shared" si="727"/>
        <v>0.88200755565731737</v>
      </c>
    </row>
    <row r="466" spans="1:66" x14ac:dyDescent="0.25">
      <c r="A466" t="s">
        <v>337</v>
      </c>
      <c r="B466" t="s">
        <v>374</v>
      </c>
      <c r="C466" t="s">
        <v>403</v>
      </c>
      <c r="D466" s="17"/>
      <c r="E466">
        <f>VLOOKUP(A466,home!$A$2:$E$405,3,FALSE)</f>
        <v>1.4091</v>
      </c>
      <c r="F466">
        <f>VLOOKUP(B466,home!$B$2:$E$405,3,FALSE)</f>
        <v>1.1613</v>
      </c>
      <c r="G466">
        <f>VLOOKUP(C466,away!$B$2:$E$405,4,FALSE)</f>
        <v>1.2258</v>
      </c>
      <c r="H466">
        <f>VLOOKUP(A466,away!$A$2:$E$405,3,FALSE)</f>
        <v>1.1182000000000001</v>
      </c>
      <c r="I466">
        <f>VLOOKUP(C466,away!$B$2:$E$405,3,FALSE)</f>
        <v>1.1382000000000001</v>
      </c>
      <c r="J466">
        <f>VLOOKUP(B466,home!$B$2:$E$405,4,FALSE)</f>
        <v>0.89429999999999998</v>
      </c>
      <c r="K466" s="3">
        <f t="shared" si="672"/>
        <v>2.0058842020140002</v>
      </c>
      <c r="L466" s="3">
        <f t="shared" si="673"/>
        <v>1.1382071251320003</v>
      </c>
      <c r="M466" s="5">
        <f t="shared" si="674"/>
        <v>4.3106075576889905E-2</v>
      </c>
      <c r="N466" s="5">
        <f t="shared" si="675"/>
        <v>8.6465796010504969E-2</v>
      </c>
      <c r="O466" s="5">
        <f t="shared" si="676"/>
        <v>4.9063642358094586E-2</v>
      </c>
      <c r="P466" s="5">
        <f t="shared" si="677"/>
        <v>9.8415985099366846E-2</v>
      </c>
      <c r="Q466" s="5">
        <f t="shared" si="678"/>
        <v>8.6720187116018574E-2</v>
      </c>
      <c r="R466" s="5">
        <f t="shared" si="679"/>
        <v>2.7922293658455742E-2</v>
      </c>
      <c r="S466" s="5">
        <f t="shared" si="680"/>
        <v>5.6173671538493744E-2</v>
      </c>
      <c r="T466" s="5">
        <f t="shared" si="681"/>
        <v>9.8705534868232622E-2</v>
      </c>
      <c r="U466" s="5">
        <f t="shared" si="682"/>
        <v>5.6008887733492066E-2</v>
      </c>
      <c r="V466" s="5">
        <f t="shared" si="683"/>
        <v>1.4250085134616711E-2</v>
      </c>
      <c r="W466" s="5">
        <f t="shared" si="684"/>
        <v>5.7983551110573239E-2</v>
      </c>
      <c r="X466" s="5">
        <f t="shared" si="685"/>
        <v>6.5997291014509962E-2</v>
      </c>
      <c r="Y466" s="5">
        <f t="shared" si="686"/>
        <v>3.75592934360627E-2</v>
      </c>
      <c r="Z466" s="5">
        <f t="shared" si="687"/>
        <v>1.0593784530694129E-2</v>
      </c>
      <c r="AA466" s="5">
        <f t="shared" si="688"/>
        <v>2.1249905029659653E-2</v>
      </c>
      <c r="AB466" s="5">
        <f t="shared" si="689"/>
        <v>2.1312424396646077E-2</v>
      </c>
      <c r="AC466" s="5">
        <f t="shared" si="690"/>
        <v>2.0334084979673731E-3</v>
      </c>
      <c r="AD466" s="5">
        <f t="shared" si="691"/>
        <v>2.9077072287342558E-2</v>
      </c>
      <c r="AE466" s="5">
        <f t="shared" si="692"/>
        <v>3.3095730855431528E-2</v>
      </c>
      <c r="AF466" s="5">
        <f t="shared" si="693"/>
        <v>1.8834898335551582E-2</v>
      </c>
      <c r="AG466" s="5">
        <f t="shared" si="694"/>
        <v>7.1460051622205534E-3</v>
      </c>
      <c r="AH466" s="5">
        <f t="shared" si="695"/>
        <v>3.0144802587373067E-3</v>
      </c>
      <c r="AI466" s="5">
        <f t="shared" si="696"/>
        <v>6.046698328284238E-3</v>
      </c>
      <c r="AJ466" s="5">
        <f t="shared" si="697"/>
        <v>6.0644883255249107E-3</v>
      </c>
      <c r="AK466" s="5">
        <f t="shared" si="698"/>
        <v>4.0548871084895863E-3</v>
      </c>
      <c r="AL466" s="5">
        <f t="shared" si="699"/>
        <v>1.8569994856518216E-4</v>
      </c>
      <c r="AM466" s="5">
        <f t="shared" si="700"/>
        <v>1.1665047988399896E-2</v>
      </c>
      <c r="AN466" s="5">
        <f t="shared" si="701"/>
        <v>1.3277240735403466E-2</v>
      </c>
      <c r="AO466" s="5">
        <f t="shared" si="702"/>
        <v>7.5561250035645344E-3</v>
      </c>
      <c r="AP466" s="5">
        <f t="shared" si="703"/>
        <v>2.8668117724817378E-3</v>
      </c>
      <c r="AQ466" s="5">
        <f t="shared" si="704"/>
        <v>8.1575639646275352E-4</v>
      </c>
      <c r="AR466" s="5">
        <f t="shared" si="705"/>
        <v>6.8622058181291151E-4</v>
      </c>
      <c r="AS466" s="5">
        <f t="shared" si="706"/>
        <v>1.3764790241553746E-3</v>
      </c>
      <c r="AT466" s="5">
        <f t="shared" si="707"/>
        <v>1.3805287644784571E-3</v>
      </c>
      <c r="AU466" s="5">
        <f t="shared" si="708"/>
        <v>9.23060279697748E-4</v>
      </c>
      <c r="AV466" s="5">
        <f t="shared" si="709"/>
        <v>4.6288800813808439E-4</v>
      </c>
      <c r="AW466" s="5">
        <f t="shared" si="710"/>
        <v>1.1777047877021974E-5</v>
      </c>
      <c r="AX466" s="5">
        <f t="shared" si="711"/>
        <v>3.8997892459444235E-3</v>
      </c>
      <c r="AY466" s="5">
        <f t="shared" si="712"/>
        <v>4.4387679062470936E-3</v>
      </c>
      <c r="AZ466" s="5">
        <f t="shared" si="713"/>
        <v>2.5261186288488466E-3</v>
      </c>
      <c r="BA466" s="5">
        <f t="shared" si="714"/>
        <v>9.5841540742814537E-4</v>
      </c>
      <c r="BB466" s="5">
        <f t="shared" si="715"/>
        <v>2.7271881139275108E-4</v>
      </c>
      <c r="BC466" s="5">
        <f t="shared" si="716"/>
        <v>6.2082098856951873E-5</v>
      </c>
      <c r="BD466" s="5">
        <f t="shared" si="717"/>
        <v>1.301768592719471E-4</v>
      </c>
      <c r="BE466" s="5">
        <f t="shared" si="718"/>
        <v>2.6111970548139838E-4</v>
      </c>
      <c r="BF466" s="5">
        <f t="shared" si="719"/>
        <v>2.6188794602984282E-4</v>
      </c>
      <c r="BG466" s="5">
        <f t="shared" si="720"/>
        <v>1.7510563121305231E-4</v>
      </c>
      <c r="BH466" s="5">
        <f t="shared" si="721"/>
        <v>8.7810404833487833E-5</v>
      </c>
      <c r="BI466" s="5">
        <f t="shared" si="722"/>
        <v>3.5227500765589382E-5</v>
      </c>
      <c r="BJ466" s="8">
        <f t="shared" si="723"/>
        <v>0.56992423419147897</v>
      </c>
      <c r="BK466" s="8">
        <f t="shared" si="724"/>
        <v>0.21860369370214686</v>
      </c>
      <c r="BL466" s="8">
        <f t="shared" si="725"/>
        <v>0.20051821190326211</v>
      </c>
      <c r="BM466" s="8">
        <f t="shared" si="726"/>
        <v>0.60351895364988128</v>
      </c>
      <c r="BN466" s="8">
        <f t="shared" si="727"/>
        <v>0.39169397981933057</v>
      </c>
    </row>
    <row r="467" spans="1:66" x14ac:dyDescent="0.25">
      <c r="A467" t="s">
        <v>337</v>
      </c>
      <c r="B467" t="s">
        <v>382</v>
      </c>
      <c r="C467" t="s">
        <v>367</v>
      </c>
      <c r="D467" s="17"/>
      <c r="E467">
        <f>VLOOKUP(A467,home!$A$2:$E$405,3,FALSE)</f>
        <v>1.4091</v>
      </c>
      <c r="F467">
        <f>VLOOKUP(B467,home!$B$2:$E$405,3,FALSE)</f>
        <v>0.9032</v>
      </c>
      <c r="G467">
        <f>VLOOKUP(C467,away!$B$2:$E$405,4,FALSE)</f>
        <v>1.3548</v>
      </c>
      <c r="H467">
        <f>VLOOKUP(A467,away!$A$2:$E$405,3,FALSE)</f>
        <v>1.1182000000000001</v>
      </c>
      <c r="I467">
        <f>VLOOKUP(C467,away!$B$2:$E$405,3,FALSE)</f>
        <v>0.97560000000000002</v>
      </c>
      <c r="J467">
        <f>VLOOKUP(B467,home!$B$2:$E$405,4,FALSE)</f>
        <v>0.73170000000000002</v>
      </c>
      <c r="K467" s="3">
        <f t="shared" si="672"/>
        <v>1.724252767776</v>
      </c>
      <c r="L467" s="3">
        <f t="shared" si="673"/>
        <v>0.79822317866400005</v>
      </c>
      <c r="M467" s="5">
        <f t="shared" si="674"/>
        <v>8.0260639490419811E-2</v>
      </c>
      <c r="N467" s="5">
        <f t="shared" si="675"/>
        <v>0.13838962978482811</v>
      </c>
      <c r="O467" s="5">
        <f t="shared" si="676"/>
        <v>6.4065902775648262E-2</v>
      </c>
      <c r="P467" s="5">
        <f t="shared" si="677"/>
        <v>0.11046581018097965</v>
      </c>
      <c r="Q467" s="5">
        <f t="shared" si="678"/>
        <v>0.11930935109399293</v>
      </c>
      <c r="R467" s="5">
        <f t="shared" si="679"/>
        <v>2.5569444278778372E-2</v>
      </c>
      <c r="S467" s="5">
        <f t="shared" si="680"/>
        <v>3.8009587565013062E-2</v>
      </c>
      <c r="T467" s="5">
        <f t="shared" si="681"/>
        <v>9.523548947458621E-2</v>
      </c>
      <c r="U467" s="5">
        <f t="shared" si="682"/>
        <v>4.408818506817782E-2</v>
      </c>
      <c r="V467" s="5">
        <f t="shared" si="683"/>
        <v>5.8126732988261287E-3</v>
      </c>
      <c r="W467" s="5">
        <f t="shared" si="684"/>
        <v>6.8573159615125279E-2</v>
      </c>
      <c r="X467" s="5">
        <f t="shared" si="685"/>
        <v>5.4736685439019127E-2</v>
      </c>
      <c r="Y467" s="5">
        <f t="shared" si="686"/>
        <v>2.1846045520332671E-2</v>
      </c>
      <c r="Z467" s="5">
        <f t="shared" si="687"/>
        <v>6.8033743629595019E-3</v>
      </c>
      <c r="AA467" s="5">
        <f t="shared" si="688"/>
        <v>1.1730737075549204E-2</v>
      </c>
      <c r="AB467" s="5">
        <f t="shared" si="689"/>
        <v>1.0113377935284128E-2</v>
      </c>
      <c r="AC467" s="5">
        <f t="shared" si="690"/>
        <v>5.0001288719237283E-4</v>
      </c>
      <c r="AD467" s="5">
        <f t="shared" si="691"/>
        <v>2.9559365065381298E-2</v>
      </c>
      <c r="AE467" s="5">
        <f t="shared" si="692"/>
        <v>2.3594970341778255E-2</v>
      </c>
      <c r="AF467" s="5">
        <f t="shared" si="693"/>
        <v>9.4170261133485235E-3</v>
      </c>
      <c r="AG467" s="5">
        <f t="shared" si="694"/>
        <v>2.5056295059196513E-3</v>
      </c>
      <c r="AH467" s="5">
        <f t="shared" si="695"/>
        <v>1.3576527774106747E-3</v>
      </c>
      <c r="AI467" s="5">
        <f t="shared" si="696"/>
        <v>2.3409365591291298E-3</v>
      </c>
      <c r="AJ467" s="5">
        <f t="shared" si="697"/>
        <v>2.0181831706332139E-3</v>
      </c>
      <c r="AK467" s="5">
        <f t="shared" si="698"/>
        <v>1.1599526392810876E-3</v>
      </c>
      <c r="AL467" s="5">
        <f t="shared" si="699"/>
        <v>2.7527479987860889E-5</v>
      </c>
      <c r="AM467" s="5">
        <f t="shared" si="700"/>
        <v>1.0193563405536973E-2</v>
      </c>
      <c r="AN467" s="5">
        <f t="shared" si="701"/>
        <v>8.1367385834807508E-3</v>
      </c>
      <c r="AO467" s="5">
        <f t="shared" si="702"/>
        <v>3.2474666680320091E-3</v>
      </c>
      <c r="AP467" s="5">
        <f t="shared" si="703"/>
        <v>8.640677221206333E-4</v>
      </c>
      <c r="AQ467" s="5">
        <f t="shared" si="704"/>
        <v>1.7242972093302342E-4</v>
      </c>
      <c r="AR467" s="5">
        <f t="shared" si="705"/>
        <v>2.1674198310135139E-4</v>
      </c>
      <c r="AS467" s="5">
        <f t="shared" si="706"/>
        <v>3.7371796425576424E-4</v>
      </c>
      <c r="AT467" s="5">
        <f t="shared" si="707"/>
        <v>3.2219211711780689E-4</v>
      </c>
      <c r="AU467" s="5">
        <f t="shared" si="708"/>
        <v>1.8518021656532921E-4</v>
      </c>
      <c r="AV467" s="5">
        <f t="shared" si="709"/>
        <v>7.9824375237531992E-5</v>
      </c>
      <c r="AW467" s="5">
        <f t="shared" si="710"/>
        <v>1.0524203112946531E-6</v>
      </c>
      <c r="AX467" s="5">
        <f t="shared" si="711"/>
        <v>2.9293799859162165E-3</v>
      </c>
      <c r="AY467" s="5">
        <f t="shared" si="712"/>
        <v>2.3382990038727457E-3</v>
      </c>
      <c r="AZ467" s="5">
        <f t="shared" si="713"/>
        <v>9.3324223176908399E-4</v>
      </c>
      <c r="BA467" s="5">
        <f t="shared" si="714"/>
        <v>2.4831186023540128E-4</v>
      </c>
      <c r="BB467" s="5">
        <f t="shared" si="715"/>
        <v>4.955207059426822E-5</v>
      </c>
      <c r="BC467" s="5">
        <f t="shared" si="716"/>
        <v>7.9107222598279415E-6</v>
      </c>
      <c r="BD467" s="5">
        <f t="shared" si="717"/>
        <v>2.8834745783516603E-5</v>
      </c>
      <c r="BE467" s="5">
        <f t="shared" si="718"/>
        <v>4.9718390225345859E-5</v>
      </c>
      <c r="BF467" s="5">
        <f t="shared" si="719"/>
        <v>4.2863535977709914E-5</v>
      </c>
      <c r="BG467" s="5">
        <f t="shared" si="720"/>
        <v>2.4635856848744159E-5</v>
      </c>
      <c r="BH467" s="5">
        <f t="shared" si="721"/>
        <v>1.061961108949511E-5</v>
      </c>
      <c r="BI467" s="5">
        <f t="shared" si="722"/>
        <v>3.6621787627533266E-6</v>
      </c>
      <c r="BJ467" s="8">
        <f t="shared" si="723"/>
        <v>0.592288313929063</v>
      </c>
      <c r="BK467" s="8">
        <f t="shared" si="724"/>
        <v>0.2374145499062916</v>
      </c>
      <c r="BL467" s="8">
        <f t="shared" si="725"/>
        <v>0.16378236325485726</v>
      </c>
      <c r="BM467" s="8">
        <f t="shared" si="726"/>
        <v>0.45989057726496269</v>
      </c>
      <c r="BN467" s="8">
        <f t="shared" si="727"/>
        <v>0.5380607776046471</v>
      </c>
    </row>
    <row r="468" spans="1:66" x14ac:dyDescent="0.25">
      <c r="A468" t="s">
        <v>337</v>
      </c>
      <c r="B468" t="s">
        <v>408</v>
      </c>
      <c r="C468" t="s">
        <v>338</v>
      </c>
      <c r="D468" s="17"/>
      <c r="E468">
        <f>VLOOKUP(A468,home!$A$2:$E$405,3,FALSE)</f>
        <v>1.4091</v>
      </c>
      <c r="F468">
        <f>VLOOKUP(B468,home!$B$2:$E$405,3,FALSE)</f>
        <v>0.6452</v>
      </c>
      <c r="G468">
        <f>VLOOKUP(C468,away!$B$2:$E$405,4,FALSE)</f>
        <v>0.8387</v>
      </c>
      <c r="H468">
        <f>VLOOKUP(A468,away!$A$2:$E$405,3,FALSE)</f>
        <v>1.1182000000000001</v>
      </c>
      <c r="I468">
        <f>VLOOKUP(C468,away!$B$2:$E$405,3,FALSE)</f>
        <v>1.1382000000000001</v>
      </c>
      <c r="J468">
        <f>VLOOKUP(B468,home!$B$2:$E$405,4,FALSE)</f>
        <v>0.97560000000000002</v>
      </c>
      <c r="K468" s="3">
        <f t="shared" si="672"/>
        <v>0.76250521208400002</v>
      </c>
      <c r="L468" s="3">
        <f t="shared" si="673"/>
        <v>1.2416805001440003</v>
      </c>
      <c r="M468" s="5">
        <f t="shared" si="674"/>
        <v>0.1347699925840207</v>
      </c>
      <c r="N468" s="5">
        <f t="shared" si="675"/>
        <v>0.10276282177783781</v>
      </c>
      <c r="O468" s="5">
        <f t="shared" si="676"/>
        <v>0.16734127179613001</v>
      </c>
      <c r="P468" s="5">
        <f t="shared" si="677"/>
        <v>0.1275985919413144</v>
      </c>
      <c r="Q468" s="5">
        <f t="shared" si="678"/>
        <v>3.917859360703025E-2</v>
      </c>
      <c r="R468" s="5">
        <f t="shared" si="679"/>
        <v>0.10389219702927592</v>
      </c>
      <c r="S468" s="5">
        <f t="shared" si="680"/>
        <v>3.0202199230766499E-2</v>
      </c>
      <c r="T468" s="5">
        <f t="shared" si="681"/>
        <v>4.8647295704915848E-2</v>
      </c>
      <c r="U468" s="5">
        <f t="shared" si="682"/>
        <v>7.9218341729680744E-2</v>
      </c>
      <c r="V468" s="5">
        <f t="shared" si="683"/>
        <v>3.1772305965202807E-3</v>
      </c>
      <c r="W468" s="5">
        <f t="shared" si="684"/>
        <v>9.9579606091604843E-3</v>
      </c>
      <c r="X468" s="5">
        <f t="shared" si="685"/>
        <v>1.2364605509596642E-2</v>
      </c>
      <c r="Y468" s="5">
        <f t="shared" si="686"/>
        <v>7.6764447766196117E-3</v>
      </c>
      <c r="Z468" s="5">
        <f t="shared" si="687"/>
        <v>4.300030505612347E-2</v>
      </c>
      <c r="AA468" s="5">
        <f t="shared" si="688"/>
        <v>3.278795672649612E-2</v>
      </c>
      <c r="AB468" s="5">
        <f t="shared" si="689"/>
        <v>1.2500493948768969E-2</v>
      </c>
      <c r="AC468" s="5">
        <f t="shared" si="690"/>
        <v>1.8801020845576121E-4</v>
      </c>
      <c r="AD468" s="5">
        <f t="shared" si="691"/>
        <v>1.898249216553008E-3</v>
      </c>
      <c r="AE468" s="5">
        <f t="shared" si="692"/>
        <v>2.3570190366074954E-3</v>
      </c>
      <c r="AF468" s="5">
        <f t="shared" si="693"/>
        <v>1.4633322881118626E-3</v>
      </c>
      <c r="AG468" s="5">
        <f t="shared" si="694"/>
        <v>6.0566372245986753E-4</v>
      </c>
      <c r="AH468" s="5">
        <f t="shared" si="695"/>
        <v>1.3348160072107984E-2</v>
      </c>
      <c r="AI468" s="5">
        <f t="shared" si="696"/>
        <v>1.0178041626713879E-2</v>
      </c>
      <c r="AJ468" s="5">
        <f t="shared" si="697"/>
        <v>3.8804048945886229E-3</v>
      </c>
      <c r="AK468" s="5">
        <f t="shared" si="698"/>
        <v>9.8627631904002998E-4</v>
      </c>
      <c r="AL468" s="5">
        <f t="shared" si="699"/>
        <v>7.1202312650101181E-6</v>
      </c>
      <c r="AM468" s="5">
        <f t="shared" si="700"/>
        <v>2.8948498429120768E-4</v>
      </c>
      <c r="AN468" s="5">
        <f t="shared" si="701"/>
        <v>3.5944786007888478E-4</v>
      </c>
      <c r="AO468" s="5">
        <f t="shared" si="702"/>
        <v>2.231596993392202E-4</v>
      </c>
      <c r="AP468" s="5">
        <f t="shared" si="703"/>
        <v>9.2364349029169267E-5</v>
      </c>
      <c r="AQ468" s="5">
        <f t="shared" si="704"/>
        <v>2.8671752774503455E-5</v>
      </c>
      <c r="AR468" s="5">
        <f t="shared" si="705"/>
        <v>3.3148300148674445E-3</v>
      </c>
      <c r="AS468" s="5">
        <f t="shared" si="706"/>
        <v>2.5275751635089098E-3</v>
      </c>
      <c r="AT468" s="5">
        <f t="shared" si="707"/>
        <v>9.6364461805480595E-4</v>
      </c>
      <c r="AU468" s="5">
        <f t="shared" si="708"/>
        <v>2.449280146211617E-4</v>
      </c>
      <c r="AV468" s="5">
        <f t="shared" si="709"/>
        <v>4.6689721933505482E-5</v>
      </c>
      <c r="AW468" s="5">
        <f t="shared" si="710"/>
        <v>1.8725967980541247E-7</v>
      </c>
      <c r="AX468" s="5">
        <f t="shared" si="711"/>
        <v>3.6788968223683446E-5</v>
      </c>
      <c r="AY468" s="5">
        <f t="shared" si="712"/>
        <v>4.5680144463764989E-5</v>
      </c>
      <c r="AZ468" s="5">
        <f t="shared" si="713"/>
        <v>2.8360072312208955E-5</v>
      </c>
      <c r="BA468" s="5">
        <f t="shared" si="714"/>
        <v>1.1738049590914549E-5</v>
      </c>
      <c r="BB468" s="5">
        <f t="shared" si="715"/>
        <v>3.6437268216904612E-6</v>
      </c>
      <c r="BC468" s="5">
        <f t="shared" si="716"/>
        <v>9.0486890846894442E-7</v>
      </c>
      <c r="BD468" s="5">
        <f t="shared" si="717"/>
        <v>6.8599329845882556E-4</v>
      </c>
      <c r="BE468" s="5">
        <f t="shared" si="718"/>
        <v>5.2307346552954946E-4</v>
      </c>
      <c r="BF468" s="5">
        <f t="shared" si="719"/>
        <v>1.9942312188456099E-4</v>
      </c>
      <c r="BG468" s="5">
        <f t="shared" si="720"/>
        <v>5.0687056615680186E-5</v>
      </c>
      <c r="BH468" s="5">
        <f t="shared" si="721"/>
        <v>9.6622862136632332E-6</v>
      </c>
      <c r="BI468" s="5">
        <f t="shared" si="722"/>
        <v>1.4735087197131189E-6</v>
      </c>
      <c r="BJ468" s="8">
        <f t="shared" si="723"/>
        <v>0.22803223072472664</v>
      </c>
      <c r="BK468" s="8">
        <f t="shared" si="724"/>
        <v>0.29598882493680645</v>
      </c>
      <c r="BL468" s="8">
        <f t="shared" si="725"/>
        <v>0.43270112441321013</v>
      </c>
      <c r="BM468" s="8">
        <f t="shared" si="726"/>
        <v>0.32413352351047364</v>
      </c>
      <c r="BN468" s="8">
        <f t="shared" si="727"/>
        <v>0.67554346873560911</v>
      </c>
    </row>
    <row r="469" spans="1:66" x14ac:dyDescent="0.25">
      <c r="A469" t="s">
        <v>344</v>
      </c>
      <c r="B469" t="s">
        <v>345</v>
      </c>
      <c r="C469" t="s">
        <v>350</v>
      </c>
      <c r="D469" s="17"/>
      <c r="E469">
        <f>VLOOKUP(A469,home!$A$2:$E$405,3,FALSE)</f>
        <v>1.3090999999999999</v>
      </c>
      <c r="F469">
        <f>VLOOKUP(B469,home!$B$2:$E$405,3,FALSE)</f>
        <v>0.55559999999999998</v>
      </c>
      <c r="G469">
        <f>VLOOKUP(C469,away!$B$2:$E$405,4,FALSE)</f>
        <v>0.625</v>
      </c>
      <c r="H469">
        <f>VLOOKUP(A469,away!$A$2:$E$405,3,FALSE)</f>
        <v>1.3545</v>
      </c>
      <c r="I469">
        <f>VLOOKUP(C469,away!$B$2:$E$405,3,FALSE)</f>
        <v>0.67120000000000002</v>
      </c>
      <c r="J469">
        <f>VLOOKUP(B469,home!$B$2:$E$405,4,FALSE)</f>
        <v>1.0739000000000001</v>
      </c>
      <c r="K469" s="3">
        <f t="shared" si="672"/>
        <v>0.45458497499999995</v>
      </c>
      <c r="L469" s="3">
        <f t="shared" si="673"/>
        <v>0.97632587556000017</v>
      </c>
      <c r="M469" s="5">
        <f t="shared" si="674"/>
        <v>0.23909104681895546</v>
      </c>
      <c r="N469" s="5">
        <f t="shared" si="675"/>
        <v>0.1086871975409187</v>
      </c>
      <c r="O469" s="5">
        <f t="shared" si="676"/>
        <v>0.23343077562407366</v>
      </c>
      <c r="P469" s="5">
        <f t="shared" si="677"/>
        <v>0.10611412330130013</v>
      </c>
      <c r="Q469" s="5">
        <f t="shared" si="678"/>
        <v>2.4703783488479288E-2</v>
      </c>
      <c r="R469" s="5">
        <f t="shared" si="679"/>
        <v>0.11395225319691185</v>
      </c>
      <c r="S469" s="5">
        <f t="shared" si="680"/>
        <v>1.177397409252424E-2</v>
      </c>
      <c r="T469" s="5">
        <f t="shared" si="681"/>
        <v>2.4118943044034214E-2</v>
      </c>
      <c r="U469" s="5">
        <f t="shared" si="682"/>
        <v>5.1800982170711836E-2</v>
      </c>
      <c r="V469" s="5">
        <f t="shared" si="683"/>
        <v>5.8061793020003339E-4</v>
      </c>
      <c r="W469" s="5">
        <f t="shared" si="684"/>
        <v>3.7433229331719229E-3</v>
      </c>
      <c r="X469" s="5">
        <f t="shared" si="685"/>
        <v>3.6547030402329051E-3</v>
      </c>
      <c r="Y469" s="5">
        <f t="shared" si="686"/>
        <v>1.784090572833593E-3</v>
      </c>
      <c r="Z469" s="5">
        <f t="shared" si="687"/>
        <v>3.7084844458169931E-2</v>
      </c>
      <c r="AA469" s="5">
        <f t="shared" si="688"/>
        <v>1.6858213090896065E-2</v>
      </c>
      <c r="AB469" s="5">
        <f t="shared" si="689"/>
        <v>3.8317451882348293E-3</v>
      </c>
      <c r="AC469" s="5">
        <f t="shared" si="690"/>
        <v>1.6105727152877681E-5</v>
      </c>
      <c r="AD469" s="5">
        <f t="shared" si="691"/>
        <v>4.2541459049822122E-4</v>
      </c>
      <c r="AE469" s="5">
        <f t="shared" si="692"/>
        <v>4.1534327254417471E-4</v>
      </c>
      <c r="AF469" s="5">
        <f t="shared" si="693"/>
        <v>2.027551921123236E-4</v>
      </c>
      <c r="AG469" s="5">
        <f t="shared" si="694"/>
        <v>6.5985046821133463E-5</v>
      </c>
      <c r="AH469" s="5">
        <f t="shared" si="695"/>
        <v>9.0517233089072932E-3</v>
      </c>
      <c r="AI469" s="5">
        <f t="shared" si="696"/>
        <v>4.1147774140865385E-3</v>
      </c>
      <c r="AJ469" s="5">
        <f t="shared" si="697"/>
        <v>9.3525799395654673E-4</v>
      </c>
      <c r="AK469" s="5">
        <f t="shared" si="698"/>
        <v>1.4171807726709565E-4</v>
      </c>
      <c r="AL469" s="5">
        <f t="shared" si="699"/>
        <v>2.8592373318799917E-7</v>
      </c>
      <c r="AM469" s="5">
        <f t="shared" si="700"/>
        <v>3.8677416197253835E-5</v>
      </c>
      <c r="AN469" s="5">
        <f t="shared" si="701"/>
        <v>3.7761762233182381E-5</v>
      </c>
      <c r="AO469" s="5">
        <f t="shared" si="702"/>
        <v>1.843389278750017E-5</v>
      </c>
      <c r="AP469" s="5">
        <f t="shared" si="703"/>
        <v>5.9991621719117583E-6</v>
      </c>
      <c r="AQ469" s="5">
        <f t="shared" si="704"/>
        <v>1.4642843150295448E-6</v>
      </c>
      <c r="AR469" s="5">
        <f t="shared" si="705"/>
        <v>1.7674863369791555E-3</v>
      </c>
      <c r="AS469" s="5">
        <f t="shared" si="706"/>
        <v>8.0347273230851088E-4</v>
      </c>
      <c r="AT469" s="5">
        <f t="shared" si="707"/>
        <v>1.8262331596482302E-4</v>
      </c>
      <c r="AU469" s="5">
        <f t="shared" si="708"/>
        <v>2.7672605174095388E-5</v>
      </c>
      <c r="AV469" s="5">
        <f t="shared" si="709"/>
        <v>3.144887632812755E-6</v>
      </c>
      <c r="AW469" s="5">
        <f t="shared" si="710"/>
        <v>3.5249875032443449E-9</v>
      </c>
      <c r="AX469" s="5">
        <f t="shared" si="711"/>
        <v>2.9303620458488704E-6</v>
      </c>
      <c r="AY469" s="5">
        <f t="shared" si="712"/>
        <v>2.8609882901211912E-6</v>
      </c>
      <c r="AZ469" s="5">
        <f t="shared" si="713"/>
        <v>1.3966284486597399E-6</v>
      </c>
      <c r="BA469" s="5">
        <f t="shared" si="714"/>
        <v>4.5452149765657515E-7</v>
      </c>
      <c r="BB469" s="5">
        <f t="shared" si="715"/>
        <v>1.1094027479009956E-7</v>
      </c>
      <c r="BC469" s="5">
        <f t="shared" si="716"/>
        <v>2.16627721838622E-8</v>
      </c>
      <c r="BD469" s="5">
        <f t="shared" si="717"/>
        <v>2.8760710758191847E-4</v>
      </c>
      <c r="BE469" s="5">
        <f t="shared" si="718"/>
        <v>1.307418698099487E-4</v>
      </c>
      <c r="BF469" s="5">
        <f t="shared" si="719"/>
        <v>2.9716644809504383E-5</v>
      </c>
      <c r="BG469" s="5">
        <f t="shared" si="720"/>
        <v>4.5029134126041434E-6</v>
      </c>
      <c r="BH469" s="5">
        <f t="shared" si="721"/>
        <v>5.1173919527395469E-7</v>
      </c>
      <c r="BI469" s="5">
        <f t="shared" si="722"/>
        <v>4.6525789858026169E-8</v>
      </c>
      <c r="BJ469" s="8">
        <f t="shared" si="723"/>
        <v>0.16791165034268063</v>
      </c>
      <c r="BK469" s="8">
        <f t="shared" si="724"/>
        <v>0.35757901478215603</v>
      </c>
      <c r="BL469" s="8">
        <f t="shared" si="725"/>
        <v>0.43735497274370416</v>
      </c>
      <c r="BM469" s="8">
        <f t="shared" si="726"/>
        <v>0.17394844489276912</v>
      </c>
      <c r="BN469" s="8">
        <f t="shared" si="727"/>
        <v>0.82597917997063897</v>
      </c>
    </row>
    <row r="470" spans="1:66" x14ac:dyDescent="0.25">
      <c r="A470" t="s">
        <v>344</v>
      </c>
      <c r="B470" t="s">
        <v>379</v>
      </c>
      <c r="C470" t="s">
        <v>383</v>
      </c>
      <c r="D470" s="17"/>
      <c r="E470">
        <f>VLOOKUP(A470,home!$A$2:$E$405,3,FALSE)</f>
        <v>1.3090999999999999</v>
      </c>
      <c r="F470">
        <f>VLOOKUP(B470,home!$B$2:$E$405,3,FALSE)</f>
        <v>1.5972</v>
      </c>
      <c r="G470">
        <f>VLOOKUP(C470,away!$B$2:$E$405,4,FALSE)</f>
        <v>1.0323</v>
      </c>
      <c r="H470">
        <f>VLOOKUP(A470,away!$A$2:$E$405,3,FALSE)</f>
        <v>1.3545</v>
      </c>
      <c r="I470">
        <f>VLOOKUP(C470,away!$B$2:$E$405,3,FALSE)</f>
        <v>0.65039999999999998</v>
      </c>
      <c r="J470">
        <f>VLOOKUP(B470,home!$B$2:$E$405,4,FALSE)</f>
        <v>1.0066999999999999</v>
      </c>
      <c r="K470" s="3">
        <f t="shared" si="672"/>
        <v>2.1584304129960001</v>
      </c>
      <c r="L470" s="3">
        <f t="shared" si="673"/>
        <v>0.88686927756</v>
      </c>
      <c r="M470" s="5">
        <f t="shared" si="674"/>
        <v>4.7582049959531511E-2</v>
      </c>
      <c r="N470" s="5">
        <f t="shared" si="675"/>
        <v>0.1027025437453479</v>
      </c>
      <c r="O470" s="5">
        <f t="shared" si="676"/>
        <v>4.2199058272433539E-2</v>
      </c>
      <c r="P470" s="5">
        <f t="shared" si="677"/>
        <v>9.1083730775011001E-2</v>
      </c>
      <c r="Q470" s="5">
        <f t="shared" si="678"/>
        <v>0.11083814695600555</v>
      </c>
      <c r="R470" s="5">
        <f t="shared" si="679"/>
        <v>1.8712524161892733E-2</v>
      </c>
      <c r="S470" s="5">
        <f t="shared" si="680"/>
        <v>4.3589158195951175E-2</v>
      </c>
      <c r="T470" s="5">
        <f t="shared" si="681"/>
        <v>9.829894731696176E-2</v>
      </c>
      <c r="U470" s="5">
        <f t="shared" si="682"/>
        <v>4.0389681254951758E-2</v>
      </c>
      <c r="V470" s="5">
        <f t="shared" si="683"/>
        <v>9.2711505779223859E-3</v>
      </c>
      <c r="W470" s="5">
        <f t="shared" si="684"/>
        <v>7.9745475769987473E-2</v>
      </c>
      <c r="X470" s="5">
        <f t="shared" si="685"/>
        <v>7.0723812484807275E-2</v>
      </c>
      <c r="Y470" s="5">
        <f t="shared" si="686"/>
        <v>3.1361388242344961E-2</v>
      </c>
      <c r="Z470" s="5">
        <f t="shared" si="687"/>
        <v>5.5318542615939515E-3</v>
      </c>
      <c r="AA470" s="5">
        <f t="shared" si="688"/>
        <v>1.1940122478485915E-2</v>
      </c>
      <c r="AB470" s="5">
        <f t="shared" si="689"/>
        <v>1.2885961746230593E-2</v>
      </c>
      <c r="AC470" s="5">
        <f t="shared" si="690"/>
        <v>1.1092037122353319E-3</v>
      </c>
      <c r="AD470" s="5">
        <f t="shared" si="691"/>
        <v>4.3031265050194133E-2</v>
      </c>
      <c r="AE470" s="5">
        <f t="shared" si="692"/>
        <v>3.8163106947558555E-2</v>
      </c>
      <c r="AF470" s="5">
        <f t="shared" si="693"/>
        <v>1.692284354401313E-2</v>
      </c>
      <c r="AG470" s="5">
        <f t="shared" si="694"/>
        <v>5.002783342713279E-3</v>
      </c>
      <c r="AH470" s="5">
        <f t="shared" si="695"/>
        <v>1.2265078981367587E-3</v>
      </c>
      <c r="AI470" s="5">
        <f t="shared" si="696"/>
        <v>2.64733194911818E-3</v>
      </c>
      <c r="AJ470" s="5">
        <f t="shared" si="697"/>
        <v>2.8570408961363304E-3</v>
      </c>
      <c r="AK470" s="5">
        <f t="shared" si="698"/>
        <v>2.0555746537980007E-3</v>
      </c>
      <c r="AL470" s="5">
        <f t="shared" si="699"/>
        <v>8.4931533959391897E-5</v>
      </c>
      <c r="AM470" s="5">
        <f t="shared" si="700"/>
        <v>1.857599823880618E-2</v>
      </c>
      <c r="AN470" s="5">
        <f t="shared" si="701"/>
        <v>1.6474482138005873E-2</v>
      </c>
      <c r="AO470" s="5">
        <f t="shared" si="702"/>
        <v>7.3053560359541934E-3</v>
      </c>
      <c r="AP470" s="5">
        <f t="shared" si="703"/>
        <v>2.1596319433084274E-3</v>
      </c>
      <c r="AQ470" s="5">
        <f t="shared" si="704"/>
        <v>4.7882780533936093E-4</v>
      </c>
      <c r="AR470" s="5">
        <f t="shared" si="705"/>
        <v>2.1755043470843632E-4</v>
      </c>
      <c r="AS470" s="5">
        <f t="shared" si="706"/>
        <v>4.6956747463518955E-4</v>
      </c>
      <c r="AT470" s="5">
        <f t="shared" si="707"/>
        <v>5.0676435910316066E-4</v>
      </c>
      <c r="AU470" s="5">
        <f t="shared" si="708"/>
        <v>3.6460520163689614E-4</v>
      </c>
      <c r="AV470" s="5">
        <f t="shared" si="709"/>
        <v>1.9674373898740386E-4</v>
      </c>
      <c r="AW470" s="5">
        <f t="shared" si="710"/>
        <v>4.5161060269373956E-6</v>
      </c>
      <c r="AX470" s="5">
        <f t="shared" si="711"/>
        <v>6.6824999250665665E-3</v>
      </c>
      <c r="AY470" s="5">
        <f t="shared" si="712"/>
        <v>5.9265038808385406E-3</v>
      </c>
      <c r="AZ470" s="5">
        <f t="shared" si="713"/>
        <v>2.6280171076279056E-3</v>
      </c>
      <c r="BA470" s="5">
        <f t="shared" si="714"/>
        <v>7.7690254455242724E-4</v>
      </c>
      <c r="BB470" s="5">
        <f t="shared" si="715"/>
        <v>1.7225274960543422E-4</v>
      </c>
      <c r="BC470" s="5">
        <f t="shared" si="716"/>
        <v>3.0553134320059013E-5</v>
      </c>
      <c r="BD470" s="5">
        <f t="shared" si="717"/>
        <v>3.2156466143789138E-5</v>
      </c>
      <c r="BE470" s="5">
        <f t="shared" si="718"/>
        <v>6.9407494499230675E-5</v>
      </c>
      <c r="BF470" s="5">
        <f t="shared" si="719"/>
        <v>7.4905623508496056E-5</v>
      </c>
      <c r="BG470" s="5">
        <f t="shared" si="720"/>
        <v>5.3892858628388684E-5</v>
      </c>
      <c r="BH470" s="5">
        <f t="shared" si="721"/>
        <v>2.9080996276702002E-5</v>
      </c>
      <c r="BI470" s="5">
        <f t="shared" si="722"/>
        <v>1.2553861360771414E-5</v>
      </c>
      <c r="BJ470" s="8">
        <f t="shared" si="723"/>
        <v>0.65800133890335888</v>
      </c>
      <c r="BK470" s="8">
        <f t="shared" si="724"/>
        <v>0.1986467286354493</v>
      </c>
      <c r="BL470" s="8">
        <f t="shared" si="725"/>
        <v>0.1369410318206723</v>
      </c>
      <c r="BM470" s="8">
        <f t="shared" si="726"/>
        <v>0.58008091197604061</v>
      </c>
      <c r="BN470" s="8">
        <f t="shared" si="727"/>
        <v>0.41311805387022227</v>
      </c>
    </row>
    <row r="471" spans="1:66" x14ac:dyDescent="0.25">
      <c r="A471" t="s">
        <v>344</v>
      </c>
      <c r="B471" t="s">
        <v>505</v>
      </c>
      <c r="C471" t="s">
        <v>376</v>
      </c>
      <c r="D471" s="17"/>
      <c r="E471">
        <f>VLOOKUP(A471,home!$A$2:$E$405,3,FALSE)</f>
        <v>1.3090999999999999</v>
      </c>
      <c r="F471" t="e">
        <f>VLOOKUP(B471,home!$B$2:$E$405,3,FALSE)</f>
        <v>#N/A</v>
      </c>
      <c r="G471">
        <f>VLOOKUP(C471,away!$B$2:$E$405,4,FALSE)</f>
        <v>0.90280000000000005</v>
      </c>
      <c r="H471">
        <f>VLOOKUP(A471,away!$A$2:$E$405,3,FALSE)</f>
        <v>1.3545</v>
      </c>
      <c r="I471">
        <f>VLOOKUP(C471,away!$B$2:$E$405,3,FALSE)</f>
        <v>1.4765999999999999</v>
      </c>
      <c r="J471" t="e">
        <f>VLOOKUP(B471,home!$B$2:$E$405,4,FALSE)</f>
        <v>#N/A</v>
      </c>
      <c r="K471" s="3" t="e">
        <f t="shared" si="672"/>
        <v>#N/A</v>
      </c>
      <c r="L471" s="3" t="e">
        <f t="shared" si="673"/>
        <v>#N/A</v>
      </c>
      <c r="M471" s="5" t="e">
        <f t="shared" si="674"/>
        <v>#N/A</v>
      </c>
      <c r="N471" s="5" t="e">
        <f t="shared" si="675"/>
        <v>#N/A</v>
      </c>
      <c r="O471" s="5" t="e">
        <f t="shared" si="676"/>
        <v>#N/A</v>
      </c>
      <c r="P471" s="5" t="e">
        <f t="shared" si="677"/>
        <v>#N/A</v>
      </c>
      <c r="Q471" s="5" t="e">
        <f t="shared" si="678"/>
        <v>#N/A</v>
      </c>
      <c r="R471" s="5" t="e">
        <f t="shared" si="679"/>
        <v>#N/A</v>
      </c>
      <c r="S471" s="5" t="e">
        <f t="shared" si="680"/>
        <v>#N/A</v>
      </c>
      <c r="T471" s="5" t="e">
        <f t="shared" si="681"/>
        <v>#N/A</v>
      </c>
      <c r="U471" s="5" t="e">
        <f t="shared" si="682"/>
        <v>#N/A</v>
      </c>
      <c r="V471" s="5" t="e">
        <f t="shared" si="683"/>
        <v>#N/A</v>
      </c>
      <c r="W471" s="5" t="e">
        <f t="shared" si="684"/>
        <v>#N/A</v>
      </c>
      <c r="X471" s="5" t="e">
        <f t="shared" si="685"/>
        <v>#N/A</v>
      </c>
      <c r="Y471" s="5" t="e">
        <f t="shared" si="686"/>
        <v>#N/A</v>
      </c>
      <c r="Z471" s="5" t="e">
        <f t="shared" si="687"/>
        <v>#N/A</v>
      </c>
      <c r="AA471" s="5" t="e">
        <f t="shared" si="688"/>
        <v>#N/A</v>
      </c>
      <c r="AB471" s="5" t="e">
        <f t="shared" si="689"/>
        <v>#N/A</v>
      </c>
      <c r="AC471" s="5" t="e">
        <f t="shared" si="690"/>
        <v>#N/A</v>
      </c>
      <c r="AD471" s="5" t="e">
        <f t="shared" si="691"/>
        <v>#N/A</v>
      </c>
      <c r="AE471" s="5" t="e">
        <f t="shared" si="692"/>
        <v>#N/A</v>
      </c>
      <c r="AF471" s="5" t="e">
        <f t="shared" si="693"/>
        <v>#N/A</v>
      </c>
      <c r="AG471" s="5" t="e">
        <f t="shared" si="694"/>
        <v>#N/A</v>
      </c>
      <c r="AH471" s="5" t="e">
        <f t="shared" si="695"/>
        <v>#N/A</v>
      </c>
      <c r="AI471" s="5" t="e">
        <f t="shared" si="696"/>
        <v>#N/A</v>
      </c>
      <c r="AJ471" s="5" t="e">
        <f t="shared" si="697"/>
        <v>#N/A</v>
      </c>
      <c r="AK471" s="5" t="e">
        <f t="shared" si="698"/>
        <v>#N/A</v>
      </c>
      <c r="AL471" s="5" t="e">
        <f t="shared" si="699"/>
        <v>#N/A</v>
      </c>
      <c r="AM471" s="5" t="e">
        <f t="shared" si="700"/>
        <v>#N/A</v>
      </c>
      <c r="AN471" s="5" t="e">
        <f t="shared" si="701"/>
        <v>#N/A</v>
      </c>
      <c r="AO471" s="5" t="e">
        <f t="shared" si="702"/>
        <v>#N/A</v>
      </c>
      <c r="AP471" s="5" t="e">
        <f t="shared" si="703"/>
        <v>#N/A</v>
      </c>
      <c r="AQ471" s="5" t="e">
        <f t="shared" si="704"/>
        <v>#N/A</v>
      </c>
      <c r="AR471" s="5" t="e">
        <f t="shared" si="705"/>
        <v>#N/A</v>
      </c>
      <c r="AS471" s="5" t="e">
        <f t="shared" si="706"/>
        <v>#N/A</v>
      </c>
      <c r="AT471" s="5" t="e">
        <f t="shared" si="707"/>
        <v>#N/A</v>
      </c>
      <c r="AU471" s="5" t="e">
        <f t="shared" si="708"/>
        <v>#N/A</v>
      </c>
      <c r="AV471" s="5" t="e">
        <f t="shared" si="709"/>
        <v>#N/A</v>
      </c>
      <c r="AW471" s="5" t="e">
        <f t="shared" si="710"/>
        <v>#N/A</v>
      </c>
      <c r="AX471" s="5" t="e">
        <f t="shared" si="711"/>
        <v>#N/A</v>
      </c>
      <c r="AY471" s="5" t="e">
        <f t="shared" si="712"/>
        <v>#N/A</v>
      </c>
      <c r="AZ471" s="5" t="e">
        <f t="shared" si="713"/>
        <v>#N/A</v>
      </c>
      <c r="BA471" s="5" t="e">
        <f t="shared" si="714"/>
        <v>#N/A</v>
      </c>
      <c r="BB471" s="5" t="e">
        <f t="shared" si="715"/>
        <v>#N/A</v>
      </c>
      <c r="BC471" s="5" t="e">
        <f t="shared" si="716"/>
        <v>#N/A</v>
      </c>
      <c r="BD471" s="5" t="e">
        <f t="shared" si="717"/>
        <v>#N/A</v>
      </c>
      <c r="BE471" s="5" t="e">
        <f t="shared" si="718"/>
        <v>#N/A</v>
      </c>
      <c r="BF471" s="5" t="e">
        <f t="shared" si="719"/>
        <v>#N/A</v>
      </c>
      <c r="BG471" s="5" t="e">
        <f t="shared" si="720"/>
        <v>#N/A</v>
      </c>
      <c r="BH471" s="5" t="e">
        <f t="shared" si="721"/>
        <v>#N/A</v>
      </c>
      <c r="BI471" s="5" t="e">
        <f t="shared" si="722"/>
        <v>#N/A</v>
      </c>
      <c r="BJ471" s="8" t="e">
        <f t="shared" si="723"/>
        <v>#N/A</v>
      </c>
      <c r="BK471" s="8" t="e">
        <f t="shared" si="724"/>
        <v>#N/A</v>
      </c>
      <c r="BL471" s="8" t="e">
        <f t="shared" si="725"/>
        <v>#N/A</v>
      </c>
      <c r="BM471" s="8" t="e">
        <f t="shared" si="726"/>
        <v>#N/A</v>
      </c>
      <c r="BN471" s="8" t="e">
        <f t="shared" si="727"/>
        <v>#N/A</v>
      </c>
    </row>
    <row r="472" spans="1:66" x14ac:dyDescent="0.25">
      <c r="A472" t="s">
        <v>344</v>
      </c>
      <c r="B472" t="s">
        <v>421</v>
      </c>
      <c r="C472" t="s">
        <v>370</v>
      </c>
      <c r="D472" s="17"/>
      <c r="E472">
        <f>VLOOKUP(A472,home!$A$2:$E$405,3,FALSE)</f>
        <v>1.3090999999999999</v>
      </c>
      <c r="F472">
        <f>VLOOKUP(B472,home!$B$2:$E$405,3,FALSE)</f>
        <v>1.0417000000000001</v>
      </c>
      <c r="G472">
        <f>VLOOKUP(C472,away!$B$2:$E$405,4,FALSE)</f>
        <v>0.90280000000000005</v>
      </c>
      <c r="H472">
        <f>VLOOKUP(A472,away!$A$2:$E$405,3,FALSE)</f>
        <v>1.3545</v>
      </c>
      <c r="I472">
        <f>VLOOKUP(C472,away!$B$2:$E$405,3,FALSE)</f>
        <v>0.4027</v>
      </c>
      <c r="J472">
        <f>VLOOKUP(B472,home!$B$2:$E$405,4,FALSE)</f>
        <v>0.87250000000000005</v>
      </c>
      <c r="K472" s="3">
        <f t="shared" si="672"/>
        <v>1.2311388535159999</v>
      </c>
      <c r="L472" s="3">
        <f t="shared" si="673"/>
        <v>0.47591136337500006</v>
      </c>
      <c r="M472" s="5">
        <f t="shared" si="674"/>
        <v>0.18140009512801725</v>
      </c>
      <c r="N472" s="5">
        <f t="shared" si="675"/>
        <v>0.22332870514360045</v>
      </c>
      <c r="O472" s="5">
        <f t="shared" si="676"/>
        <v>8.6330366588729376E-2</v>
      </c>
      <c r="P472" s="5">
        <f t="shared" si="677"/>
        <v>0.10628466854566428</v>
      </c>
      <c r="Q472" s="5">
        <f t="shared" si="678"/>
        <v>0.13747432300385257</v>
      </c>
      <c r="R472" s="5">
        <f t="shared" si="679"/>
        <v>2.0542801231952873E-2</v>
      </c>
      <c r="S472" s="5">
        <f t="shared" si="680"/>
        <v>1.5568391460723367E-2</v>
      </c>
      <c r="T472" s="5">
        <f t="shared" si="681"/>
        <v>6.5425592489818607E-2</v>
      </c>
      <c r="U472" s="5">
        <f t="shared" si="682"/>
        <v>2.5291040756713533E-2</v>
      </c>
      <c r="V472" s="5">
        <f t="shared" si="683"/>
        <v>1.0135247203606273E-3</v>
      </c>
      <c r="W472" s="5">
        <f t="shared" si="684"/>
        <v>5.6416660136950438E-2</v>
      </c>
      <c r="X472" s="5">
        <f t="shared" si="685"/>
        <v>2.6849329642840099E-2</v>
      </c>
      <c r="Y472" s="5">
        <f t="shared" si="686"/>
        <v>6.388950538014416E-3</v>
      </c>
      <c r="Z472" s="5">
        <f t="shared" si="687"/>
        <v>3.2588508472801087E-3</v>
      </c>
      <c r="AA472" s="5">
        <f t="shared" si="688"/>
        <v>4.0120978959000781E-3</v>
      </c>
      <c r="AB472" s="5">
        <f t="shared" si="689"/>
        <v>2.4697248018761895E-3</v>
      </c>
      <c r="AC472" s="5">
        <f t="shared" si="690"/>
        <v>3.7114829959965355E-5</v>
      </c>
      <c r="AD472" s="5">
        <f t="shared" si="691"/>
        <v>1.736418557005176E-2</v>
      </c>
      <c r="AE472" s="5">
        <f t="shared" si="692"/>
        <v>8.2638132285398347E-3</v>
      </c>
      <c r="AF472" s="5">
        <f t="shared" si="693"/>
        <v>1.9664213101353765E-3</v>
      </c>
      <c r="AG472" s="5">
        <f t="shared" si="694"/>
        <v>3.1194741555872705E-4</v>
      </c>
      <c r="AH472" s="5">
        <f t="shared" si="695"/>
        <v>3.8773103744121245E-4</v>
      </c>
      <c r="AI472" s="5">
        <f t="shared" si="696"/>
        <v>4.7735074490794352E-4</v>
      </c>
      <c r="AJ472" s="5">
        <f t="shared" si="697"/>
        <v>2.9384252440548713E-4</v>
      </c>
      <c r="AK472" s="5">
        <f t="shared" si="698"/>
        <v>1.2058698287027288E-4</v>
      </c>
      <c r="AL472" s="5">
        <f t="shared" si="699"/>
        <v>8.6984241053230612E-7</v>
      </c>
      <c r="AM472" s="5">
        <f t="shared" si="700"/>
        <v>4.2755447029905131E-3</v>
      </c>
      <c r="AN472" s="5">
        <f t="shared" si="701"/>
        <v>2.0347803087709749E-3</v>
      </c>
      <c r="AO472" s="5">
        <f t="shared" si="702"/>
        <v>4.8418753545789907E-4</v>
      </c>
      <c r="AP472" s="5">
        <f t="shared" si="703"/>
        <v>7.6810116709649992E-5</v>
      </c>
      <c r="AQ472" s="5">
        <f t="shared" si="704"/>
        <v>9.1387018410705948E-6</v>
      </c>
      <c r="AR472" s="5">
        <f t="shared" si="705"/>
        <v>3.6905121330290121E-5</v>
      </c>
      <c r="AS472" s="5">
        <f t="shared" si="706"/>
        <v>4.5435328763442259E-5</v>
      </c>
      <c r="AT472" s="5">
        <f t="shared" si="707"/>
        <v>2.7968599281473425E-5</v>
      </c>
      <c r="AU472" s="5">
        <f t="shared" si="708"/>
        <v>1.1477743084613871E-5</v>
      </c>
      <c r="AV472" s="5">
        <f t="shared" si="709"/>
        <v>3.5326738655356823E-6</v>
      </c>
      <c r="AW472" s="5">
        <f t="shared" si="710"/>
        <v>1.4156998623087149E-8</v>
      </c>
      <c r="AX472" s="5">
        <f t="shared" si="711"/>
        <v>8.7729820063269144E-4</v>
      </c>
      <c r="AY472" s="5">
        <f t="shared" si="712"/>
        <v>4.1751618274953848E-4</v>
      </c>
      <c r="AZ472" s="5">
        <f t="shared" si="713"/>
        <v>9.9350347881729258E-5</v>
      </c>
      <c r="BA472" s="5">
        <f t="shared" si="714"/>
        <v>1.5760653170724777E-5</v>
      </c>
      <c r="BB472" s="5">
        <f t="shared" si="715"/>
        <v>1.8751684845400357E-6</v>
      </c>
      <c r="BC472" s="5">
        <f t="shared" si="716"/>
        <v>1.7848279800705624E-7</v>
      </c>
      <c r="BD472" s="5">
        <f t="shared" si="717"/>
        <v>2.9272611013030287E-6</v>
      </c>
      <c r="BE472" s="5">
        <f t="shared" si="718"/>
        <v>3.6038648762001941E-6</v>
      </c>
      <c r="BF472" s="5">
        <f t="shared" si="719"/>
        <v>2.2184290359558447E-6</v>
      </c>
      <c r="BG472" s="5">
        <f t="shared" si="720"/>
        <v>9.1039805997776121E-7</v>
      </c>
      <c r="BH472" s="5">
        <f t="shared" si="721"/>
        <v>2.8020660595105311E-7</v>
      </c>
      <c r="BI472" s="5">
        <f t="shared" si="722"/>
        <v>6.8994647919637733E-8</v>
      </c>
      <c r="BJ472" s="8">
        <f t="shared" si="723"/>
        <v>0.55208236888084972</v>
      </c>
      <c r="BK472" s="8">
        <f t="shared" si="724"/>
        <v>0.30472218070988555</v>
      </c>
      <c r="BL472" s="8">
        <f t="shared" si="725"/>
        <v>0.14006087118544955</v>
      </c>
      <c r="BM472" s="8">
        <f t="shared" si="726"/>
        <v>0.24434580995589719</v>
      </c>
      <c r="BN472" s="8">
        <f t="shared" si="727"/>
        <v>0.75536095964181682</v>
      </c>
    </row>
    <row r="473" spans="1:66" x14ac:dyDescent="0.25">
      <c r="A473" t="s">
        <v>344</v>
      </c>
      <c r="B473" t="s">
        <v>424</v>
      </c>
      <c r="C473" t="s">
        <v>422</v>
      </c>
      <c r="D473" s="17"/>
      <c r="E473">
        <f>VLOOKUP(A473,home!$A$2:$E$405,3,FALSE)</f>
        <v>1.3090999999999999</v>
      </c>
      <c r="F473">
        <f>VLOOKUP(B473,home!$B$2:$E$405,3,FALSE)</f>
        <v>1.3889</v>
      </c>
      <c r="G473">
        <f>VLOOKUP(C473,away!$B$2:$E$405,4,FALSE)</f>
        <v>0.90280000000000005</v>
      </c>
      <c r="H473">
        <f>VLOOKUP(A473,away!$A$2:$E$405,3,FALSE)</f>
        <v>1.3545</v>
      </c>
      <c r="I473">
        <f>VLOOKUP(C473,away!$B$2:$E$405,3,FALSE)</f>
        <v>1.5437000000000001</v>
      </c>
      <c r="J473">
        <f>VLOOKUP(B473,home!$B$2:$E$405,4,FALSE)</f>
        <v>0.87250000000000005</v>
      </c>
      <c r="K473" s="3">
        <f t="shared" si="672"/>
        <v>1.6414790761720002</v>
      </c>
      <c r="L473" s="3">
        <f t="shared" si="673"/>
        <v>1.8243465896250002</v>
      </c>
      <c r="M473" s="5">
        <f t="shared" si="674"/>
        <v>3.1247195032228236E-2</v>
      </c>
      <c r="N473" s="5">
        <f t="shared" si="675"/>
        <v>5.1291616834468319E-2</v>
      </c>
      <c r="O473" s="5">
        <f t="shared" si="676"/>
        <v>5.700571369239283E-2</v>
      </c>
      <c r="P473" s="5">
        <f t="shared" si="677"/>
        <v>9.3573686248314525E-2</v>
      </c>
      <c r="Q473" s="5">
        <f t="shared" si="678"/>
        <v>4.2097057908405643E-2</v>
      </c>
      <c r="R473" s="5">
        <f t="shared" si="679"/>
        <v>5.1999089681928019E-2</v>
      </c>
      <c r="S473" s="5">
        <f t="shared" si="680"/>
        <v>7.005456609038882E-2</v>
      </c>
      <c r="T473" s="5">
        <f t="shared" si="681"/>
        <v>7.6799624028445965E-2</v>
      </c>
      <c r="U473" s="5">
        <f t="shared" si="682"/>
        <v>8.5355417692876204E-2</v>
      </c>
      <c r="V473" s="5">
        <f t="shared" si="683"/>
        <v>2.3309697543670301E-2</v>
      </c>
      <c r="W473" s="5">
        <f t="shared" si="684"/>
        <v>2.3033813241682959E-2</v>
      </c>
      <c r="X473" s="5">
        <f t="shared" si="685"/>
        <v>4.2021658633523473E-2</v>
      </c>
      <c r="Y473" s="5">
        <f t="shared" si="686"/>
        <v>3.8331034809227255E-2</v>
      </c>
      <c r="Z473" s="5">
        <f t="shared" si="687"/>
        <v>3.16214539749433E-2</v>
      </c>
      <c r="AA473" s="5">
        <f t="shared" si="688"/>
        <v>5.1905955058005354E-2</v>
      </c>
      <c r="AB473" s="5">
        <f t="shared" si="689"/>
        <v>4.2601269578220004E-2</v>
      </c>
      <c r="AC473" s="5">
        <f t="shared" si="690"/>
        <v>4.3627402440540239E-3</v>
      </c>
      <c r="AD473" s="5">
        <f t="shared" si="691"/>
        <v>9.4523806201690375E-3</v>
      </c>
      <c r="AE473" s="5">
        <f t="shared" si="692"/>
        <v>1.7244418348242828E-2</v>
      </c>
      <c r="AF473" s="5">
        <f t="shared" si="693"/>
        <v>1.5729897901841792E-2</v>
      </c>
      <c r="AG473" s="5">
        <f t="shared" si="694"/>
        <v>9.565595197458171E-3</v>
      </c>
      <c r="AH473" s="5">
        <f t="shared" si="695"/>
        <v>1.4422122929542931E-2</v>
      </c>
      <c r="AI473" s="5">
        <f t="shared" si="696"/>
        <v>2.3673613022825155E-2</v>
      </c>
      <c r="AJ473" s="5">
        <f t="shared" si="697"/>
        <v>1.9429870217180234E-2</v>
      </c>
      <c r="AK473" s="5">
        <f t="shared" si="698"/>
        <v>1.063124180474629E-2</v>
      </c>
      <c r="AL473" s="5">
        <f t="shared" si="699"/>
        <v>5.2259114632075118E-4</v>
      </c>
      <c r="AM473" s="5">
        <f t="shared" si="700"/>
        <v>3.1031770016042349E-3</v>
      </c>
      <c r="AN473" s="5">
        <f t="shared" si="701"/>
        <v>5.66127037987942E-3</v>
      </c>
      <c r="AO473" s="5">
        <f t="shared" si="702"/>
        <v>5.1640596552390249E-3</v>
      </c>
      <c r="AP473" s="5">
        <f t="shared" si="703"/>
        <v>3.1403448735517893E-3</v>
      </c>
      <c r="AQ473" s="5">
        <f t="shared" si="704"/>
        <v>1.4322693650776399E-3</v>
      </c>
      <c r="AR473" s="5">
        <f t="shared" si="705"/>
        <v>5.2621901563328312E-3</v>
      </c>
      <c r="AS473" s="5">
        <f t="shared" si="706"/>
        <v>8.637775036458609E-3</v>
      </c>
      <c r="AT473" s="5">
        <f t="shared" si="707"/>
        <v>7.0893634935138223E-3</v>
      </c>
      <c r="AU473" s="5">
        <f t="shared" si="708"/>
        <v>3.8790139459935237E-3</v>
      </c>
      <c r="AV473" s="5">
        <f t="shared" si="709"/>
        <v>1.5918300571319394E-3</v>
      </c>
      <c r="AW473" s="5">
        <f t="shared" si="710"/>
        <v>4.3471261901827351E-5</v>
      </c>
      <c r="AX473" s="5">
        <f t="shared" si="711"/>
        <v>8.4896668629858604E-4</v>
      </c>
      <c r="AY473" s="5">
        <f t="shared" si="712"/>
        <v>1.5488094788540629E-3</v>
      </c>
      <c r="AZ473" s="5">
        <f t="shared" si="713"/>
        <v>1.4127826453631418E-3</v>
      </c>
      <c r="BA473" s="5">
        <f t="shared" si="714"/>
        <v>8.5913506698321121E-4</v>
      </c>
      <c r="BB473" s="5">
        <f t="shared" si="715"/>
        <v>3.9184003236951691E-4</v>
      </c>
      <c r="BC473" s="5">
        <f t="shared" si="716"/>
        <v>1.4297040534637552E-4</v>
      </c>
      <c r="BD473" s="5">
        <f t="shared" si="717"/>
        <v>1.6000097776106747E-3</v>
      </c>
      <c r="BE473" s="5">
        <f t="shared" si="718"/>
        <v>2.6263825716185377E-3</v>
      </c>
      <c r="BF473" s="5">
        <f t="shared" si="719"/>
        <v>2.1555760186673201E-3</v>
      </c>
      <c r="BG473" s="5">
        <f t="shared" si="720"/>
        <v>1.1794443105801835E-3</v>
      </c>
      <c r="BH473" s="5">
        <f t="shared" si="721"/>
        <v>4.8400828933187055E-4</v>
      </c>
      <c r="BI473" s="5">
        <f t="shared" si="722"/>
        <v>1.5889789592641367E-4</v>
      </c>
      <c r="BJ473" s="8">
        <f t="shared" si="723"/>
        <v>0.34927272311403246</v>
      </c>
      <c r="BK473" s="8">
        <f t="shared" si="724"/>
        <v>0.22461928578383072</v>
      </c>
      <c r="BL473" s="8">
        <f t="shared" si="725"/>
        <v>0.3916887852308828</v>
      </c>
      <c r="BM473" s="8">
        <f t="shared" si="726"/>
        <v>0.66848255048899918</v>
      </c>
      <c r="BN473" s="8">
        <f t="shared" si="727"/>
        <v>0.32721435939773758</v>
      </c>
    </row>
    <row r="474" spans="1:66" x14ac:dyDescent="0.25">
      <c r="A474" t="s">
        <v>340</v>
      </c>
      <c r="B474" t="s">
        <v>341</v>
      </c>
      <c r="C474" t="s">
        <v>400</v>
      </c>
      <c r="D474" s="17"/>
      <c r="E474">
        <f>VLOOKUP(A474,home!$A$2:$E$405,3,FALSE)</f>
        <v>1.3684000000000001</v>
      </c>
      <c r="F474">
        <f>VLOOKUP(B474,home!$B$2:$E$405,3,FALSE)</f>
        <v>0.80769999999999997</v>
      </c>
      <c r="G474">
        <f>VLOOKUP(C474,away!$B$2:$E$405,4,FALSE)</f>
        <v>0.59619999999999995</v>
      </c>
      <c r="H474">
        <f>VLOOKUP(A474,away!$A$2:$E$405,3,FALSE)</f>
        <v>1.1395</v>
      </c>
      <c r="I474">
        <f>VLOOKUP(C474,away!$B$2:$E$405,3,FALSE)</f>
        <v>1.105</v>
      </c>
      <c r="J474">
        <f>VLOOKUP(B474,home!$B$2:$E$405,4,FALSE)</f>
        <v>1.1547000000000001</v>
      </c>
      <c r="K474" s="3">
        <f t="shared" si="672"/>
        <v>0.65895403261600005</v>
      </c>
      <c r="L474" s="3">
        <f t="shared" si="673"/>
        <v>1.4539376182499999</v>
      </c>
      <c r="M474" s="5">
        <f t="shared" si="674"/>
        <v>0.12088789494893917</v>
      </c>
      <c r="N474" s="5">
        <f t="shared" si="675"/>
        <v>7.9659565871062848E-2</v>
      </c>
      <c r="O474" s="5">
        <f t="shared" si="676"/>
        <v>0.1757634580573168</v>
      </c>
      <c r="P474" s="5">
        <f t="shared" si="677"/>
        <v>0.11582003947340208</v>
      </c>
      <c r="Q474" s="5">
        <f t="shared" si="678"/>
        <v>2.6245996083588373E-2</v>
      </c>
      <c r="R474" s="5">
        <f t="shared" si="679"/>
        <v>0.12777455179161948</v>
      </c>
      <c r="S474" s="5">
        <f t="shared" si="680"/>
        <v>2.774115958691804E-2</v>
      </c>
      <c r="T474" s="5">
        <f t="shared" si="681"/>
        <v>3.8160041034371303E-2</v>
      </c>
      <c r="U474" s="5">
        <f t="shared" si="682"/>
        <v>8.4197556168789614E-2</v>
      </c>
      <c r="V474" s="5">
        <f t="shared" si="683"/>
        <v>2.9531329186818548E-3</v>
      </c>
      <c r="W474" s="5">
        <f t="shared" si="684"/>
        <v>5.7649683197681005E-3</v>
      </c>
      <c r="X474" s="5">
        <f t="shared" si="685"/>
        <v>8.3819043081303345E-3</v>
      </c>
      <c r="Y474" s="5">
        <f t="shared" si="686"/>
        <v>6.0933829930812176E-3</v>
      </c>
      <c r="Z474" s="5">
        <f t="shared" si="687"/>
        <v>6.1925409168289522E-2</v>
      </c>
      <c r="AA474" s="5">
        <f t="shared" si="688"/>
        <v>4.0805998092840204E-2</v>
      </c>
      <c r="AB474" s="5">
        <f t="shared" si="689"/>
        <v>1.3444638499098927E-2</v>
      </c>
      <c r="AC474" s="5">
        <f t="shared" si="690"/>
        <v>1.7683324049753063E-4</v>
      </c>
      <c r="AD474" s="5">
        <f t="shared" si="691"/>
        <v>9.4971228055366896E-4</v>
      </c>
      <c r="AE474" s="5">
        <f t="shared" si="692"/>
        <v>1.380822411210977E-3</v>
      </c>
      <c r="AF474" s="5">
        <f t="shared" si="693"/>
        <v>1.0038148238911552E-3</v>
      </c>
      <c r="AG474" s="5">
        <f t="shared" si="694"/>
        <v>4.8649471140411657E-4</v>
      </c>
      <c r="AH474" s="5">
        <f t="shared" si="695"/>
        <v>2.2508920478824902E-2</v>
      </c>
      <c r="AI474" s="5">
        <f t="shared" si="696"/>
        <v>1.4832343919354535E-2</v>
      </c>
      <c r="AJ474" s="5">
        <f t="shared" si="697"/>
        <v>4.8869164194030382E-3</v>
      </c>
      <c r="AK474" s="5">
        <f t="shared" si="698"/>
        <v>1.0734177605409919E-3</v>
      </c>
      <c r="AL474" s="5">
        <f t="shared" si="699"/>
        <v>6.7768018967604062E-6</v>
      </c>
      <c r="AM474" s="5">
        <f t="shared" si="700"/>
        <v>1.2516334741915567E-4</v>
      </c>
      <c r="AN474" s="5">
        <f t="shared" si="701"/>
        <v>1.8197969923880447E-4</v>
      </c>
      <c r="AO474" s="5">
        <f t="shared" si="702"/>
        <v>1.3229356524055937E-4</v>
      </c>
      <c r="AP474" s="5">
        <f t="shared" si="703"/>
        <v>6.4115530385219975E-5</v>
      </c>
      <c r="AQ474" s="5">
        <f t="shared" si="704"/>
        <v>2.3304995385280564E-5</v>
      </c>
      <c r="AR474" s="5">
        <f t="shared" si="705"/>
        <v>6.5453132460722586E-3</v>
      </c>
      <c r="AS474" s="5">
        <f t="shared" si="706"/>
        <v>4.3130605582342363E-3</v>
      </c>
      <c r="AT474" s="5">
        <f t="shared" si="707"/>
        <v>1.4210543238827331E-3</v>
      </c>
      <c r="AU474" s="5">
        <f t="shared" si="708"/>
        <v>3.1213649242964342E-4</v>
      </c>
      <c r="AV474" s="5">
        <f t="shared" si="709"/>
        <v>5.1420900103281778E-5</v>
      </c>
      <c r="AW474" s="5">
        <f t="shared" si="710"/>
        <v>1.8035292200029591E-7</v>
      </c>
      <c r="AX474" s="5">
        <f t="shared" si="711"/>
        <v>1.3746148752928332E-5</v>
      </c>
      <c r="AY474" s="5">
        <f t="shared" si="712"/>
        <v>1.9986042777942824E-5</v>
      </c>
      <c r="AZ474" s="5">
        <f t="shared" si="713"/>
        <v>1.4529229717402404E-5</v>
      </c>
      <c r="BA474" s="5">
        <f t="shared" si="714"/>
        <v>7.0415312167757255E-6</v>
      </c>
      <c r="BB474" s="5">
        <f t="shared" si="715"/>
        <v>2.5594867815379816E-6</v>
      </c>
      <c r="BC474" s="5">
        <f t="shared" si="716"/>
        <v>7.4426682301833747E-7</v>
      </c>
      <c r="BD474" s="5">
        <f t="shared" si="717"/>
        <v>1.5860795252824122E-3</v>
      </c>
      <c r="BE474" s="5">
        <f t="shared" si="718"/>
        <v>1.0451534992345164E-3</v>
      </c>
      <c r="BF474" s="5">
        <f t="shared" si="719"/>
        <v>3.4435405651165403E-4</v>
      </c>
      <c r="BG474" s="5">
        <f t="shared" si="720"/>
        <v>7.5637831395344125E-5</v>
      </c>
      <c r="BH474" s="5">
        <f t="shared" si="721"/>
        <v>1.2460463504072777E-5</v>
      </c>
      <c r="BI474" s="5">
        <f t="shared" si="722"/>
        <v>1.6421745348546506E-6</v>
      </c>
      <c r="BJ474" s="8">
        <f t="shared" si="723"/>
        <v>0.16871216668080072</v>
      </c>
      <c r="BK474" s="8">
        <f t="shared" si="724"/>
        <v>0.26760582301311342</v>
      </c>
      <c r="BL474" s="8">
        <f t="shared" si="725"/>
        <v>0.5009961142589735</v>
      </c>
      <c r="BM474" s="8">
        <f t="shared" si="726"/>
        <v>0.35306820120539228</v>
      </c>
      <c r="BN474" s="8">
        <f t="shared" si="727"/>
        <v>0.64615150622592876</v>
      </c>
    </row>
    <row r="475" spans="1:66" x14ac:dyDescent="0.25">
      <c r="A475" t="s">
        <v>340</v>
      </c>
      <c r="B475" t="s">
        <v>380</v>
      </c>
      <c r="C475" t="s">
        <v>431</v>
      </c>
      <c r="D475" s="17"/>
      <c r="E475">
        <f>VLOOKUP(A475,home!$A$2:$E$405,3,FALSE)</f>
        <v>1.3684000000000001</v>
      </c>
      <c r="F475">
        <f>VLOOKUP(B475,home!$B$2:$E$405,3,FALSE)</f>
        <v>1.6627000000000001</v>
      </c>
      <c r="G475">
        <f>VLOOKUP(C475,away!$B$2:$E$405,4,FALSE)</f>
        <v>0.80769999999999997</v>
      </c>
      <c r="H475">
        <f>VLOOKUP(A475,away!$A$2:$E$405,3,FALSE)</f>
        <v>1.1395</v>
      </c>
      <c r="I475">
        <f>VLOOKUP(C475,away!$B$2:$E$405,3,FALSE)</f>
        <v>1.4318</v>
      </c>
      <c r="J475">
        <f>VLOOKUP(B475,home!$B$2:$E$405,4,FALSE)</f>
        <v>0.66469999999999996</v>
      </c>
      <c r="K475" s="3">
        <f t="shared" si="672"/>
        <v>1.837710281836</v>
      </c>
      <c r="L475" s="3">
        <f t="shared" si="673"/>
        <v>1.08448204567</v>
      </c>
      <c r="M475" s="5">
        <f t="shared" si="674"/>
        <v>5.3815576510260692E-2</v>
      </c>
      <c r="N475" s="5">
        <f t="shared" si="675"/>
        <v>9.8897438275838009E-2</v>
      </c>
      <c r="O475" s="5">
        <f t="shared" si="676"/>
        <v>5.8362026502757923E-2</v>
      </c>
      <c r="P475" s="5">
        <f t="shared" si="677"/>
        <v>0.10725249617290336</v>
      </c>
      <c r="Q475" s="5">
        <f t="shared" si="678"/>
        <v>9.0872419583374359E-2</v>
      </c>
      <c r="R475" s="5">
        <f t="shared" si="679"/>
        <v>3.1646284945578827E-2</v>
      </c>
      <c r="S475" s="5">
        <f t="shared" si="680"/>
        <v>5.3437585738421958E-2</v>
      </c>
      <c r="T475" s="5">
        <f t="shared" si="681"/>
        <v>9.8549507484760393E-2</v>
      </c>
      <c r="U475" s="5">
        <f t="shared" si="682"/>
        <v>5.8156703226402033E-2</v>
      </c>
      <c r="V475" s="5">
        <f t="shared" si="683"/>
        <v>1.183324158285606E-2</v>
      </c>
      <c r="W475" s="5">
        <f t="shared" si="684"/>
        <v>5.5665726601227393E-2</v>
      </c>
      <c r="X475" s="5">
        <f t="shared" si="685"/>
        <v>6.0368481058206018E-2</v>
      </c>
      <c r="Y475" s="5">
        <f t="shared" si="686"/>
        <v>3.273426691599695E-2</v>
      </c>
      <c r="Z475" s="5">
        <f t="shared" si="687"/>
        <v>1.1439942611879018E-2</v>
      </c>
      <c r="AA475" s="5">
        <f t="shared" si="688"/>
        <v>2.1023300161463858E-2</v>
      </c>
      <c r="AB475" s="5">
        <f t="shared" si="689"/>
        <v>1.9317367432423287E-2</v>
      </c>
      <c r="AC475" s="5">
        <f t="shared" si="690"/>
        <v>1.4739513862407579E-3</v>
      </c>
      <c r="AD475" s="5">
        <f t="shared" si="691"/>
        <v>2.5574369530236809E-2</v>
      </c>
      <c r="AE475" s="5">
        <f t="shared" si="692"/>
        <v>2.7734944584871735E-2</v>
      </c>
      <c r="AF475" s="5">
        <f t="shared" si="693"/>
        <v>1.5039024719972892E-2</v>
      </c>
      <c r="AG475" s="5">
        <f t="shared" si="694"/>
        <v>5.4365174310659669E-3</v>
      </c>
      <c r="AH475" s="5">
        <f t="shared" si="695"/>
        <v>3.1016030915194891E-3</v>
      </c>
      <c r="AI475" s="5">
        <f t="shared" si="696"/>
        <v>5.6998478914596891E-3</v>
      </c>
      <c r="AJ475" s="5">
        <f t="shared" si="697"/>
        <v>5.2373345375183594E-3</v>
      </c>
      <c r="AK475" s="5">
        <f t="shared" si="698"/>
        <v>3.2082345096707612E-3</v>
      </c>
      <c r="AL475" s="5">
        <f t="shared" si="699"/>
        <v>1.1750127057112652E-4</v>
      </c>
      <c r="AM475" s="5">
        <f t="shared" si="700"/>
        <v>9.3996563674379006E-3</v>
      </c>
      <c r="AN475" s="5">
        <f t="shared" si="701"/>
        <v>1.0193758565954097E-2</v>
      </c>
      <c r="AO475" s="5">
        <f t="shared" si="702"/>
        <v>5.527474071335991E-3</v>
      </c>
      <c r="AP475" s="5">
        <f t="shared" si="703"/>
        <v>1.9981487960901135E-3</v>
      </c>
      <c r="AQ475" s="5">
        <f t="shared" si="704"/>
        <v>5.4173912348421326E-4</v>
      </c>
      <c r="AR475" s="5">
        <f t="shared" si="705"/>
        <v>6.7272657310949076E-4</v>
      </c>
      <c r="AS475" s="5">
        <f t="shared" si="706"/>
        <v>1.2362765402676086E-3</v>
      </c>
      <c r="AT475" s="5">
        <f t="shared" si="707"/>
        <v>1.1359590546212112E-3</v>
      </c>
      <c r="AU475" s="5">
        <f t="shared" si="708"/>
        <v>6.958545448073676E-4</v>
      </c>
      <c r="AV475" s="5">
        <f t="shared" si="709"/>
        <v>3.1969476291370203E-4</v>
      </c>
      <c r="AW475" s="5">
        <f t="shared" si="710"/>
        <v>6.5048827606416041E-6</v>
      </c>
      <c r="AX475" s="5">
        <f t="shared" si="711"/>
        <v>2.8789741920276436E-3</v>
      </c>
      <c r="AY475" s="5">
        <f t="shared" si="712"/>
        <v>3.1221958212012744E-3</v>
      </c>
      <c r="AZ475" s="5">
        <f t="shared" si="713"/>
        <v>1.6929826555793417E-3</v>
      </c>
      <c r="BA475" s="5">
        <f t="shared" si="714"/>
        <v>6.1200309786883789E-4</v>
      </c>
      <c r="BB475" s="5">
        <f t="shared" si="715"/>
        <v>1.6592659288329359E-4</v>
      </c>
      <c r="BC475" s="5">
        <f t="shared" si="716"/>
        <v>3.5988882176225511E-5</v>
      </c>
      <c r="BD475" s="5">
        <f t="shared" si="717"/>
        <v>1.2159331503039148E-4</v>
      </c>
      <c r="BE475" s="5">
        <f t="shared" si="718"/>
        <v>2.2345328523387426E-4</v>
      </c>
      <c r="BF475" s="5">
        <f t="shared" si="719"/>
        <v>2.0532119989216162E-4</v>
      </c>
      <c r="BG475" s="5">
        <f t="shared" si="720"/>
        <v>1.2577362670691003E-4</v>
      </c>
      <c r="BH475" s="5">
        <f t="shared" si="721"/>
        <v>5.7783871745772837E-5</v>
      </c>
      <c r="BI475" s="5">
        <f t="shared" si="722"/>
        <v>2.1238003046299899E-5</v>
      </c>
      <c r="BJ475" s="8">
        <f t="shared" si="723"/>
        <v>0.54704154435158947</v>
      </c>
      <c r="BK475" s="8">
        <f t="shared" si="724"/>
        <v>0.23105254848245524</v>
      </c>
      <c r="BL475" s="8">
        <f t="shared" si="725"/>
        <v>0.21056837707616904</v>
      </c>
      <c r="BM475" s="8">
        <f t="shared" si="726"/>
        <v>0.556140479592939</v>
      </c>
      <c r="BN475" s="8">
        <f t="shared" si="727"/>
        <v>0.44084624199071315</v>
      </c>
    </row>
    <row r="476" spans="1:66" x14ac:dyDescent="0.25">
      <c r="A476" t="s">
        <v>340</v>
      </c>
      <c r="B476" t="s">
        <v>387</v>
      </c>
      <c r="C476" t="s">
        <v>428</v>
      </c>
      <c r="D476" s="17"/>
      <c r="E476">
        <f>VLOOKUP(A476,home!$A$2:$E$405,3,FALSE)</f>
        <v>1.3684000000000001</v>
      </c>
      <c r="F476">
        <f>VLOOKUP(B476,home!$B$2:$E$405,3,FALSE)</f>
        <v>0.96160000000000001</v>
      </c>
      <c r="G476">
        <f>VLOOKUP(C476,away!$B$2:$E$405,4,FALSE)</f>
        <v>1.1538999999999999</v>
      </c>
      <c r="H476">
        <f>VLOOKUP(A476,away!$A$2:$E$405,3,FALSE)</f>
        <v>1.1395</v>
      </c>
      <c r="I476">
        <f>VLOOKUP(C476,away!$B$2:$E$405,3,FALSE)</f>
        <v>0.73899999999999999</v>
      </c>
      <c r="J476">
        <f>VLOOKUP(B476,home!$B$2:$E$405,4,FALSE)</f>
        <v>1.1547000000000001</v>
      </c>
      <c r="K476" s="3">
        <f t="shared" si="672"/>
        <v>1.518363284416</v>
      </c>
      <c r="L476" s="3">
        <f t="shared" si="673"/>
        <v>0.97236190035000003</v>
      </c>
      <c r="M476" s="5">
        <f t="shared" si="674"/>
        <v>8.2849863326077106E-2</v>
      </c>
      <c r="N476" s="5">
        <f t="shared" si="675"/>
        <v>0.12579619059319913</v>
      </c>
      <c r="O476" s="5">
        <f t="shared" si="676"/>
        <v>8.0560050547482109E-2</v>
      </c>
      <c r="P476" s="5">
        <f t="shared" si="677"/>
        <v>0.12231942294199391</v>
      </c>
      <c r="Q476" s="5">
        <f t="shared" si="678"/>
        <v>9.5502158558055494E-2</v>
      </c>
      <c r="R476" s="5">
        <f t="shared" si="679"/>
        <v>3.9166761921320875E-2</v>
      </c>
      <c r="S476" s="5">
        <f t="shared" si="680"/>
        <v>4.5148056460803672E-2</v>
      </c>
      <c r="T476" s="5">
        <f t="shared" si="681"/>
        <v>9.2862660383037865E-2</v>
      </c>
      <c r="U476" s="5">
        <f t="shared" si="682"/>
        <v>5.946937327079628E-2</v>
      </c>
      <c r="V476" s="5">
        <f t="shared" si="683"/>
        <v>7.4062808602523948E-3</v>
      </c>
      <c r="W476" s="5">
        <f t="shared" si="684"/>
        <v>4.8335657045675572E-2</v>
      </c>
      <c r="X476" s="5">
        <f t="shared" si="685"/>
        <v>4.6999751339598966E-2</v>
      </c>
      <c r="Y476" s="5">
        <f t="shared" si="686"/>
        <v>2.2850383764274951E-2</v>
      </c>
      <c r="Z476" s="5">
        <f t="shared" si="687"/>
        <v>1.2694755684123865E-2</v>
      </c>
      <c r="AA476" s="5">
        <f t="shared" si="688"/>
        <v>1.9275250935404997E-2</v>
      </c>
      <c r="AB476" s="5">
        <f t="shared" si="689"/>
        <v>1.4633416659112056E-2</v>
      </c>
      <c r="AC476" s="5">
        <f t="shared" si="690"/>
        <v>6.8341392233720174E-4</v>
      </c>
      <c r="AD476" s="5">
        <f t="shared" si="691"/>
        <v>1.8347771746569333E-2</v>
      </c>
      <c r="AE476" s="5">
        <f t="shared" si="692"/>
        <v>1.7840674202682198E-2</v>
      </c>
      <c r="AF476" s="5">
        <f t="shared" si="693"/>
        <v>8.6737959356226399E-3</v>
      </c>
      <c r="AG476" s="5">
        <f t="shared" si="694"/>
        <v>2.8113562330700464E-3</v>
      </c>
      <c r="AH476" s="5">
        <f t="shared" si="695"/>
        <v>3.0859741903734102E-3</v>
      </c>
      <c r="AI476" s="5">
        <f t="shared" si="696"/>
        <v>4.6856299073183777E-3</v>
      </c>
      <c r="AJ476" s="5">
        <f t="shared" si="697"/>
        <v>3.5572442078168854E-3</v>
      </c>
      <c r="AK476" s="5">
        <f t="shared" si="698"/>
        <v>1.8003963329502122E-3</v>
      </c>
      <c r="AL476" s="5">
        <f t="shared" si="699"/>
        <v>4.0359654563002593E-5</v>
      </c>
      <c r="AM476" s="5">
        <f t="shared" si="700"/>
        <v>5.5717165941672215E-3</v>
      </c>
      <c r="AN476" s="5">
        <f t="shared" si="701"/>
        <v>5.4177249357160702E-3</v>
      </c>
      <c r="AO476" s="5">
        <f t="shared" si="702"/>
        <v>2.6339946570332292E-3</v>
      </c>
      <c r="AP476" s="5">
        <f t="shared" si="703"/>
        <v>8.5373201674152598E-4</v>
      </c>
      <c r="AQ476" s="5">
        <f t="shared" si="704"/>
        <v>2.0753412154710698E-4</v>
      </c>
      <c r="AR476" s="5">
        <f t="shared" si="705"/>
        <v>6.0013674563650873E-4</v>
      </c>
      <c r="AS476" s="5">
        <f t="shared" si="706"/>
        <v>9.1122560020337896E-4</v>
      </c>
      <c r="AT476" s="5">
        <f t="shared" si="707"/>
        <v>6.9178574758437189E-4</v>
      </c>
      <c r="AU476" s="5">
        <f t="shared" si="708"/>
        <v>3.5012735993812818E-4</v>
      </c>
      <c r="AV476" s="5">
        <f t="shared" si="709"/>
        <v>1.3290513204988982E-4</v>
      </c>
      <c r="AW476" s="5">
        <f t="shared" si="710"/>
        <v>1.6551927178519508E-6</v>
      </c>
      <c r="AX476" s="5">
        <f t="shared" si="711"/>
        <v>1.4099816512924772E-3</v>
      </c>
      <c r="AY476" s="5">
        <f t="shared" si="712"/>
        <v>1.3710124379093843E-3</v>
      </c>
      <c r="AZ476" s="5">
        <f t="shared" si="713"/>
        <v>6.6656012976452753E-4</v>
      </c>
      <c r="BA476" s="5">
        <f t="shared" si="714"/>
        <v>2.1604589149179293E-4</v>
      </c>
      <c r="BB476" s="5">
        <f t="shared" si="715"/>
        <v>5.25186984034424E-5</v>
      </c>
      <c r="BC476" s="5">
        <f t="shared" si="716"/>
        <v>1.021343627669596E-5</v>
      </c>
      <c r="BD476" s="5">
        <f t="shared" si="717"/>
        <v>9.7258351076163308E-5</v>
      </c>
      <c r="BE476" s="5">
        <f t="shared" si="718"/>
        <v>1.4767350937688772E-4</v>
      </c>
      <c r="BF476" s="5">
        <f t="shared" si="719"/>
        <v>1.1211101735936413E-4</v>
      </c>
      <c r="BG476" s="5">
        <f t="shared" si="720"/>
        <v>5.6741750845661089E-5</v>
      </c>
      <c r="BH476" s="5">
        <f t="shared" si="721"/>
        <v>2.1538647794383083E-5</v>
      </c>
      <c r="BI476" s="5">
        <f t="shared" si="722"/>
        <v>6.5406984013917878E-6</v>
      </c>
      <c r="BJ476" s="8">
        <f t="shared" si="723"/>
        <v>0.49843143437212967</v>
      </c>
      <c r="BK476" s="8">
        <f t="shared" si="724"/>
        <v>0.25981840960393671</v>
      </c>
      <c r="BL476" s="8">
        <f t="shared" si="725"/>
        <v>0.22936214253284135</v>
      </c>
      <c r="BM476" s="8">
        <f t="shared" si="726"/>
        <v>0.4527429370597113</v>
      </c>
      <c r="BN476" s="8">
        <f t="shared" si="727"/>
        <v>0.54619444788812854</v>
      </c>
    </row>
    <row r="477" spans="1:66" x14ac:dyDescent="0.25">
      <c r="A477" t="s">
        <v>340</v>
      </c>
      <c r="B477" t="s">
        <v>352</v>
      </c>
      <c r="C477" t="s">
        <v>354</v>
      </c>
      <c r="D477" s="17"/>
      <c r="E477">
        <f>VLOOKUP(A477,home!$A$2:$E$405,3,FALSE)</f>
        <v>1.3684000000000001</v>
      </c>
      <c r="F477">
        <f>VLOOKUP(B477,home!$B$2:$E$405,3,FALSE)</f>
        <v>1.1153999999999999</v>
      </c>
      <c r="G477">
        <f>VLOOKUP(C477,away!$B$2:$E$405,4,FALSE)</f>
        <v>0.69230000000000003</v>
      </c>
      <c r="H477">
        <f>VLOOKUP(A477,away!$A$2:$E$405,3,FALSE)</f>
        <v>1.1395</v>
      </c>
      <c r="I477">
        <f>VLOOKUP(C477,away!$B$2:$E$405,3,FALSE)</f>
        <v>1.8936999999999999</v>
      </c>
      <c r="J477">
        <f>VLOOKUP(B477,home!$B$2:$E$405,4,FALSE)</f>
        <v>0.87760000000000005</v>
      </c>
      <c r="K477" s="3">
        <f t="shared" si="672"/>
        <v>1.056666739128</v>
      </c>
      <c r="L477" s="3">
        <f t="shared" si="673"/>
        <v>1.8937477212400002</v>
      </c>
      <c r="M477" s="5">
        <f t="shared" si="674"/>
        <v>5.2318017709412211E-2</v>
      </c>
      <c r="N477" s="5">
        <f t="shared" si="675"/>
        <v>5.5282709170645553E-2</v>
      </c>
      <c r="O477" s="5">
        <f t="shared" si="676"/>
        <v>9.9077126816993336E-2</v>
      </c>
      <c r="P477" s="5">
        <f t="shared" si="677"/>
        <v>0.10469150451588367</v>
      </c>
      <c r="Q477" s="5">
        <f t="shared" si="678"/>
        <v>2.9207700014753805E-2</v>
      </c>
      <c r="R477" s="5">
        <f t="shared" si="679"/>
        <v>9.3813541568343858E-2</v>
      </c>
      <c r="S477" s="5">
        <f t="shared" si="680"/>
        <v>5.2373501508962431E-2</v>
      </c>
      <c r="T477" s="5">
        <f t="shared" si="681"/>
        <v>5.531201534560154E-2</v>
      </c>
      <c r="U477" s="5">
        <f t="shared" si="682"/>
        <v>9.9129649055070976E-2</v>
      </c>
      <c r="V477" s="5">
        <f t="shared" si="683"/>
        <v>1.1644725660059554E-2</v>
      </c>
      <c r="W477" s="5">
        <f t="shared" si="684"/>
        <v>1.0287601710672917E-2</v>
      </c>
      <c r="X477" s="5">
        <f t="shared" si="685"/>
        <v>1.9482122296611563E-2</v>
      </c>
      <c r="Y477" s="5">
        <f t="shared" si="686"/>
        <v>1.8447112352063578E-2</v>
      </c>
      <c r="Z477" s="5">
        <f t="shared" si="687"/>
        <v>5.9219726855501732E-2</v>
      </c>
      <c r="AA477" s="5">
        <f t="shared" si="688"/>
        <v>6.257551566845386E-2</v>
      </c>
      <c r="AB477" s="5">
        <f t="shared" si="689"/>
        <v>3.3060733045319105E-2</v>
      </c>
      <c r="AC477" s="5">
        <f t="shared" si="690"/>
        <v>1.4563623374904615E-3</v>
      </c>
      <c r="AD477" s="5">
        <f t="shared" si="691"/>
        <v>2.717641638266096E-3</v>
      </c>
      <c r="AE477" s="5">
        <f t="shared" si="692"/>
        <v>5.1465276596133602E-3</v>
      </c>
      <c r="AF477" s="5">
        <f t="shared" si="693"/>
        <v>4.8731125138457175E-3</v>
      </c>
      <c r="AG477" s="5">
        <f t="shared" si="694"/>
        <v>3.0761485728138184E-3</v>
      </c>
      <c r="AH477" s="5">
        <f t="shared" si="695"/>
        <v>2.8036805696265404E-2</v>
      </c>
      <c r="AI477" s="5">
        <f t="shared" si="696"/>
        <v>2.96255600506381E-2</v>
      </c>
      <c r="AJ477" s="5">
        <f t="shared" si="697"/>
        <v>1.5652171966774254E-2</v>
      </c>
      <c r="AK477" s="5">
        <f t="shared" si="698"/>
        <v>5.5130431708006831E-3</v>
      </c>
      <c r="AL477" s="5">
        <f t="shared" si="699"/>
        <v>1.1657075012206813E-4</v>
      </c>
      <c r="AM477" s="5">
        <f t="shared" si="700"/>
        <v>5.7432830560502244E-4</v>
      </c>
      <c r="AN477" s="5">
        <f t="shared" si="701"/>
        <v>1.0876329199831416E-3</v>
      </c>
      <c r="AO477" s="5">
        <f t="shared" si="702"/>
        <v>1.0298511818818412E-3</v>
      </c>
      <c r="AP477" s="5">
        <f t="shared" si="703"/>
        <v>6.5009277630168592E-4</v>
      </c>
      <c r="AQ477" s="5">
        <f t="shared" si="704"/>
        <v>3.0777792842897564E-4</v>
      </c>
      <c r="AR477" s="5">
        <f t="shared" si="705"/>
        <v>1.0618927379630256E-2</v>
      </c>
      <c r="AS477" s="5">
        <f t="shared" si="706"/>
        <v>1.1220667367270939E-2</v>
      </c>
      <c r="AT477" s="5">
        <f t="shared" si="707"/>
        <v>5.9282529989070718E-3</v>
      </c>
      <c r="AU477" s="5">
        <f t="shared" si="708"/>
        <v>2.0880625883603083E-3</v>
      </c>
      <c r="AV477" s="5">
        <f t="shared" si="709"/>
        <v>5.5159657158446445E-4</v>
      </c>
      <c r="AW477" s="5">
        <f t="shared" si="710"/>
        <v>6.4795858881353612E-6</v>
      </c>
      <c r="AX477" s="5">
        <f t="shared" si="711"/>
        <v>1.0114560297876139E-4</v>
      </c>
      <c r="AY477" s="5">
        <f t="shared" si="712"/>
        <v>1.9154425515447514E-4</v>
      </c>
      <c r="AZ477" s="5">
        <f t="shared" si="713"/>
        <v>1.8136824835770027E-4</v>
      </c>
      <c r="BA477" s="5">
        <f t="shared" si="714"/>
        <v>1.1448856901089509E-4</v>
      </c>
      <c r="BB477" s="5">
        <f t="shared" si="715"/>
        <v>5.420311666810276E-5</v>
      </c>
      <c r="BC477" s="5">
        <f t="shared" si="716"/>
        <v>2.0529405734865101E-5</v>
      </c>
      <c r="BD477" s="5">
        <f t="shared" si="717"/>
        <v>3.3515949211979732E-3</v>
      </c>
      <c r="BE477" s="5">
        <f t="shared" si="718"/>
        <v>3.5415188762602284E-3</v>
      </c>
      <c r="BF477" s="5">
        <f t="shared" si="719"/>
        <v>1.8711026012690772E-3</v>
      </c>
      <c r="BG477" s="5">
        <f t="shared" si="720"/>
        <v>6.5904396141897156E-4</v>
      </c>
      <c r="BH477" s="5">
        <f t="shared" si="721"/>
        <v>1.74097458413646E-4</v>
      </c>
      <c r="BI477" s="5">
        <f t="shared" si="722"/>
        <v>3.6792598734483992E-5</v>
      </c>
      <c r="BJ477" s="8">
        <f t="shared" si="723"/>
        <v>0.20814565358499343</v>
      </c>
      <c r="BK477" s="8">
        <f t="shared" si="724"/>
        <v>0.22279222673708488</v>
      </c>
      <c r="BL477" s="8">
        <f t="shared" si="725"/>
        <v>0.50652580436170713</v>
      </c>
      <c r="BM477" s="8">
        <f t="shared" si="726"/>
        <v>0.56210774707398825</v>
      </c>
      <c r="BN477" s="8">
        <f t="shared" si="727"/>
        <v>0.43439059979603245</v>
      </c>
    </row>
    <row r="478" spans="1:66" x14ac:dyDescent="0.25">
      <c r="A478" t="s">
        <v>342</v>
      </c>
      <c r="B478" t="s">
        <v>398</v>
      </c>
      <c r="C478" t="s">
        <v>515</v>
      </c>
      <c r="D478" s="17"/>
      <c r="E478">
        <f>VLOOKUP(A478,home!$A$2:$E$405,3,FALSE)</f>
        <v>1.1741999999999999</v>
      </c>
      <c r="F478">
        <f>VLOOKUP(B478,home!$B$2:$E$405,3,FALSE)</f>
        <v>0.76649999999999996</v>
      </c>
      <c r="G478" t="e">
        <f>VLOOKUP(C478,away!$B$2:$E$405,4,FALSE)</f>
        <v>#N/A</v>
      </c>
      <c r="H478">
        <f>VLOOKUP(A478,away!$A$2:$E$405,3,FALSE)</f>
        <v>0.85970000000000002</v>
      </c>
      <c r="I478" t="e">
        <f>VLOOKUP(C478,away!$B$2:$E$405,3,FALSE)</f>
        <v>#N/A</v>
      </c>
      <c r="J478">
        <f>VLOOKUP(B478,home!$B$2:$E$405,4,FALSE)</f>
        <v>0.87239999999999995</v>
      </c>
      <c r="K478" s="3" t="e">
        <f t="shared" si="672"/>
        <v>#N/A</v>
      </c>
      <c r="L478" s="3" t="e">
        <f t="shared" si="673"/>
        <v>#N/A</v>
      </c>
      <c r="M478" s="5" t="e">
        <f t="shared" si="674"/>
        <v>#N/A</v>
      </c>
      <c r="N478" s="5" t="e">
        <f t="shared" si="675"/>
        <v>#N/A</v>
      </c>
      <c r="O478" s="5" t="e">
        <f t="shared" si="676"/>
        <v>#N/A</v>
      </c>
      <c r="P478" s="5" t="e">
        <f t="shared" si="677"/>
        <v>#N/A</v>
      </c>
      <c r="Q478" s="5" t="e">
        <f t="shared" si="678"/>
        <v>#N/A</v>
      </c>
      <c r="R478" s="5" t="e">
        <f t="shared" si="679"/>
        <v>#N/A</v>
      </c>
      <c r="S478" s="5" t="e">
        <f t="shared" si="680"/>
        <v>#N/A</v>
      </c>
      <c r="T478" s="5" t="e">
        <f t="shared" si="681"/>
        <v>#N/A</v>
      </c>
      <c r="U478" s="5" t="e">
        <f t="shared" si="682"/>
        <v>#N/A</v>
      </c>
      <c r="V478" s="5" t="e">
        <f t="shared" si="683"/>
        <v>#N/A</v>
      </c>
      <c r="W478" s="5" t="e">
        <f t="shared" si="684"/>
        <v>#N/A</v>
      </c>
      <c r="X478" s="5" t="e">
        <f t="shared" si="685"/>
        <v>#N/A</v>
      </c>
      <c r="Y478" s="5" t="e">
        <f t="shared" si="686"/>
        <v>#N/A</v>
      </c>
      <c r="Z478" s="5" t="e">
        <f t="shared" si="687"/>
        <v>#N/A</v>
      </c>
      <c r="AA478" s="5" t="e">
        <f t="shared" si="688"/>
        <v>#N/A</v>
      </c>
      <c r="AB478" s="5" t="e">
        <f t="shared" si="689"/>
        <v>#N/A</v>
      </c>
      <c r="AC478" s="5" t="e">
        <f t="shared" si="690"/>
        <v>#N/A</v>
      </c>
      <c r="AD478" s="5" t="e">
        <f t="shared" si="691"/>
        <v>#N/A</v>
      </c>
      <c r="AE478" s="5" t="e">
        <f t="shared" si="692"/>
        <v>#N/A</v>
      </c>
      <c r="AF478" s="5" t="e">
        <f t="shared" si="693"/>
        <v>#N/A</v>
      </c>
      <c r="AG478" s="5" t="e">
        <f t="shared" si="694"/>
        <v>#N/A</v>
      </c>
      <c r="AH478" s="5" t="e">
        <f t="shared" si="695"/>
        <v>#N/A</v>
      </c>
      <c r="AI478" s="5" t="e">
        <f t="shared" si="696"/>
        <v>#N/A</v>
      </c>
      <c r="AJ478" s="5" t="e">
        <f t="shared" si="697"/>
        <v>#N/A</v>
      </c>
      <c r="AK478" s="5" t="e">
        <f t="shared" si="698"/>
        <v>#N/A</v>
      </c>
      <c r="AL478" s="5" t="e">
        <f t="shared" si="699"/>
        <v>#N/A</v>
      </c>
      <c r="AM478" s="5" t="e">
        <f t="shared" si="700"/>
        <v>#N/A</v>
      </c>
      <c r="AN478" s="5" t="e">
        <f t="shared" si="701"/>
        <v>#N/A</v>
      </c>
      <c r="AO478" s="5" t="e">
        <f t="shared" si="702"/>
        <v>#N/A</v>
      </c>
      <c r="AP478" s="5" t="e">
        <f t="shared" si="703"/>
        <v>#N/A</v>
      </c>
      <c r="AQ478" s="5" t="e">
        <f t="shared" si="704"/>
        <v>#N/A</v>
      </c>
      <c r="AR478" s="5" t="e">
        <f t="shared" si="705"/>
        <v>#N/A</v>
      </c>
      <c r="AS478" s="5" t="e">
        <f t="shared" si="706"/>
        <v>#N/A</v>
      </c>
      <c r="AT478" s="5" t="e">
        <f t="shared" si="707"/>
        <v>#N/A</v>
      </c>
      <c r="AU478" s="5" t="e">
        <f t="shared" si="708"/>
        <v>#N/A</v>
      </c>
      <c r="AV478" s="5" t="e">
        <f t="shared" si="709"/>
        <v>#N/A</v>
      </c>
      <c r="AW478" s="5" t="e">
        <f t="shared" si="710"/>
        <v>#N/A</v>
      </c>
      <c r="AX478" s="5" t="e">
        <f t="shared" si="711"/>
        <v>#N/A</v>
      </c>
      <c r="AY478" s="5" t="e">
        <f t="shared" si="712"/>
        <v>#N/A</v>
      </c>
      <c r="AZ478" s="5" t="e">
        <f t="shared" si="713"/>
        <v>#N/A</v>
      </c>
      <c r="BA478" s="5" t="e">
        <f t="shared" si="714"/>
        <v>#N/A</v>
      </c>
      <c r="BB478" s="5" t="e">
        <f t="shared" si="715"/>
        <v>#N/A</v>
      </c>
      <c r="BC478" s="5" t="e">
        <f t="shared" si="716"/>
        <v>#N/A</v>
      </c>
      <c r="BD478" s="5" t="e">
        <f t="shared" si="717"/>
        <v>#N/A</v>
      </c>
      <c r="BE478" s="5" t="e">
        <f t="shared" si="718"/>
        <v>#N/A</v>
      </c>
      <c r="BF478" s="5" t="e">
        <f t="shared" si="719"/>
        <v>#N/A</v>
      </c>
      <c r="BG478" s="5" t="e">
        <f t="shared" si="720"/>
        <v>#N/A</v>
      </c>
      <c r="BH478" s="5" t="e">
        <f t="shared" si="721"/>
        <v>#N/A</v>
      </c>
      <c r="BI478" s="5" t="e">
        <f t="shared" si="722"/>
        <v>#N/A</v>
      </c>
      <c r="BJ478" s="8" t="e">
        <f t="shared" si="723"/>
        <v>#N/A</v>
      </c>
      <c r="BK478" s="8" t="e">
        <f t="shared" si="724"/>
        <v>#N/A</v>
      </c>
      <c r="BL478" s="8" t="e">
        <f t="shared" si="725"/>
        <v>#N/A</v>
      </c>
      <c r="BM478" s="8" t="e">
        <f t="shared" si="726"/>
        <v>#N/A</v>
      </c>
      <c r="BN478" s="8" t="e">
        <f t="shared" si="727"/>
        <v>#N/A</v>
      </c>
    </row>
    <row r="479" spans="1:66" x14ac:dyDescent="0.25">
      <c r="A479" t="s">
        <v>342</v>
      </c>
      <c r="B479" t="s">
        <v>426</v>
      </c>
      <c r="C479" t="s">
        <v>420</v>
      </c>
      <c r="D479" s="17"/>
      <c r="E479">
        <f>VLOOKUP(A479,home!$A$2:$E$405,3,FALSE)</f>
        <v>1.1741999999999999</v>
      </c>
      <c r="F479">
        <f>VLOOKUP(B479,home!$B$2:$E$405,3,FALSE)</f>
        <v>0.93679999999999997</v>
      </c>
      <c r="G479">
        <f>VLOOKUP(C479,away!$B$2:$E$405,4,FALSE)</f>
        <v>0.68130000000000002</v>
      </c>
      <c r="H479">
        <f>VLOOKUP(A479,away!$A$2:$E$405,3,FALSE)</f>
        <v>0.85970000000000002</v>
      </c>
      <c r="I479">
        <f>VLOOKUP(C479,away!$B$2:$E$405,3,FALSE)</f>
        <v>0.87239999999999995</v>
      </c>
      <c r="J479">
        <f>VLOOKUP(B479,home!$B$2:$E$405,4,FALSE)</f>
        <v>0.69789999999999996</v>
      </c>
      <c r="K479" s="3">
        <f t="shared" si="672"/>
        <v>0.74942356852799996</v>
      </c>
      <c r="L479" s="3">
        <f t="shared" si="673"/>
        <v>0.52342659121199997</v>
      </c>
      <c r="M479" s="5">
        <f t="shared" si="674"/>
        <v>0.28003234636863528</v>
      </c>
      <c r="N479" s="5">
        <f t="shared" si="675"/>
        <v>0.20986284031885155</v>
      </c>
      <c r="O479" s="5">
        <f t="shared" si="676"/>
        <v>0.14657637648883284</v>
      </c>
      <c r="P479" s="5">
        <f t="shared" si="677"/>
        <v>0.10984779113016473</v>
      </c>
      <c r="Q479" s="5">
        <f t="shared" si="678"/>
        <v>7.8638079346587772E-2</v>
      </c>
      <c r="R479" s="5">
        <f t="shared" si="679"/>
        <v>3.8360986548878255E-2</v>
      </c>
      <c r="S479" s="5">
        <f t="shared" si="680"/>
        <v>1.0772449480078883E-2</v>
      </c>
      <c r="T479" s="5">
        <f t="shared" si="681"/>
        <v>4.1161261811843215E-2</v>
      </c>
      <c r="U479" s="5">
        <f t="shared" si="682"/>
        <v>2.8748627431714944E-2</v>
      </c>
      <c r="V479" s="5">
        <f t="shared" si="683"/>
        <v>4.6952106933874582E-4</v>
      </c>
      <c r="W479" s="5">
        <f t="shared" si="684"/>
        <v>1.964441001536928E-2</v>
      </c>
      <c r="X479" s="5">
        <f t="shared" si="685"/>
        <v>1.0282406570715613E-2</v>
      </c>
      <c r="Y479" s="5">
        <f t="shared" si="686"/>
        <v>2.6910425103827719E-3</v>
      </c>
      <c r="Z479" s="5">
        <f t="shared" si="687"/>
        <v>6.693053474936244E-3</v>
      </c>
      <c r="AA479" s="5">
        <f t="shared" si="688"/>
        <v>5.0159320195354504E-3</v>
      </c>
      <c r="AB479" s="5">
        <f t="shared" si="689"/>
        <v>1.8795288367870573E-3</v>
      </c>
      <c r="AC479" s="5">
        <f t="shared" si="690"/>
        <v>1.1511137245561169E-5</v>
      </c>
      <c r="AD479" s="5">
        <f t="shared" si="691"/>
        <v>3.6804959638363061E-3</v>
      </c>
      <c r="AE479" s="5">
        <f t="shared" si="692"/>
        <v>1.9264694563203618E-3</v>
      </c>
      <c r="AF479" s="5">
        <f t="shared" si="693"/>
        <v>5.04182670297901E-4</v>
      </c>
      <c r="AG479" s="5">
        <f t="shared" si="694"/>
        <v>8.7967538820731339E-5</v>
      </c>
      <c r="AH479" s="5">
        <f t="shared" si="695"/>
        <v>8.7583054129637726E-4</v>
      </c>
      <c r="AI479" s="5">
        <f t="shared" si="696"/>
        <v>6.5636804968414075E-4</v>
      </c>
      <c r="AJ479" s="5">
        <f t="shared" si="697"/>
        <v>2.4594884303102618E-4</v>
      </c>
      <c r="AK479" s="5">
        <f t="shared" si="698"/>
        <v>6.1439953206548191E-5</v>
      </c>
      <c r="AL479" s="5">
        <f t="shared" si="699"/>
        <v>1.80618134471724E-7</v>
      </c>
      <c r="AM479" s="5">
        <f t="shared" si="700"/>
        <v>5.5165008383422113E-4</v>
      </c>
      <c r="AN479" s="5">
        <f t="shared" si="701"/>
        <v>2.887483229231604E-4</v>
      </c>
      <c r="AO479" s="5">
        <f t="shared" si="702"/>
        <v>7.5569275192925814E-5</v>
      </c>
      <c r="AP479" s="5">
        <f t="shared" si="703"/>
        <v>1.3184989371531573E-5</v>
      </c>
      <c r="AQ479" s="5">
        <f t="shared" si="704"/>
        <v>1.7253435104768051E-6</v>
      </c>
      <c r="AR479" s="5">
        <f t="shared" si="705"/>
        <v>9.1686598942024736E-5</v>
      </c>
      <c r="AS479" s="5">
        <f t="shared" si="706"/>
        <v>6.8712098165327716E-5</v>
      </c>
      <c r="AT479" s="5">
        <f t="shared" si="707"/>
        <v>2.5747232904053068E-5</v>
      </c>
      <c r="AU479" s="5">
        <f t="shared" si="708"/>
        <v>6.4318610542256637E-6</v>
      </c>
      <c r="AV479" s="5">
        <f t="shared" si="709"/>
        <v>1.2050470658835151E-6</v>
      </c>
      <c r="AW479" s="5">
        <f t="shared" si="710"/>
        <v>1.9680765223350154E-9</v>
      </c>
      <c r="AX479" s="5">
        <f t="shared" si="711"/>
        <v>6.8903262400968712E-5</v>
      </c>
      <c r="AY479" s="5">
        <f t="shared" si="712"/>
        <v>3.6065799761925015E-5</v>
      </c>
      <c r="AZ479" s="5">
        <f t="shared" si="713"/>
        <v>9.4388993143594861E-6</v>
      </c>
      <c r="BA479" s="5">
        <f t="shared" si="714"/>
        <v>1.6468569643028234E-6</v>
      </c>
      <c r="BB479" s="5">
        <f t="shared" si="715"/>
        <v>2.1550218175969227E-7</v>
      </c>
      <c r="BC479" s="5">
        <f t="shared" si="716"/>
        <v>2.2559914479444921E-8</v>
      </c>
      <c r="BD479" s="5">
        <f t="shared" si="717"/>
        <v>7.998533990674292E-6</v>
      </c>
      <c r="BE479" s="5">
        <f t="shared" si="718"/>
        <v>5.9942898862836318E-6</v>
      </c>
      <c r="BF479" s="5">
        <f t="shared" si="719"/>
        <v>2.246131058684989E-6</v>
      </c>
      <c r="BG479" s="5">
        <f t="shared" si="720"/>
        <v>5.6110118446042643E-7</v>
      </c>
      <c r="BH479" s="5">
        <f t="shared" si="721"/>
        <v>1.0512561299090506E-7</v>
      </c>
      <c r="BI479" s="5">
        <f t="shared" si="722"/>
        <v>1.5756722406267512E-8</v>
      </c>
      <c r="BJ479" s="8">
        <f t="shared" si="723"/>
        <v>0.3695263270983955</v>
      </c>
      <c r="BK479" s="8">
        <f t="shared" si="724"/>
        <v>0.40116986560335954</v>
      </c>
      <c r="BL479" s="8">
        <f t="shared" si="725"/>
        <v>0.22263174248955364</v>
      </c>
      <c r="BM479" s="8">
        <f t="shared" si="726"/>
        <v>0.13666650463260926</v>
      </c>
      <c r="BN479" s="8">
        <f t="shared" si="727"/>
        <v>0.86331842020195038</v>
      </c>
    </row>
    <row r="480" spans="1:66" x14ac:dyDescent="0.25">
      <c r="A480" t="s">
        <v>342</v>
      </c>
      <c r="B480" t="s">
        <v>346</v>
      </c>
      <c r="C480" t="s">
        <v>384</v>
      </c>
      <c r="D480" s="17"/>
      <c r="E480">
        <f>VLOOKUP(A480,home!$A$2:$E$405,3,FALSE)</f>
        <v>1.1741999999999999</v>
      </c>
      <c r="F480">
        <f>VLOOKUP(B480,home!$B$2:$E$405,3,FALSE)</f>
        <v>0.80910000000000004</v>
      </c>
      <c r="G480">
        <f>VLOOKUP(C480,away!$B$2:$E$405,4,FALSE)</f>
        <v>1.0646</v>
      </c>
      <c r="H480">
        <f>VLOOKUP(A480,away!$A$2:$E$405,3,FALSE)</f>
        <v>0.85970000000000002</v>
      </c>
      <c r="I480">
        <f>VLOOKUP(C480,away!$B$2:$E$405,3,FALSE)</f>
        <v>1.2795000000000001</v>
      </c>
      <c r="J480">
        <f>VLOOKUP(B480,home!$B$2:$E$405,4,FALSE)</f>
        <v>1.1632</v>
      </c>
      <c r="K480" s="3">
        <f t="shared" si="672"/>
        <v>1.011418141212</v>
      </c>
      <c r="L480" s="3">
        <f t="shared" si="673"/>
        <v>1.2795038896800002</v>
      </c>
      <c r="M480" s="5">
        <f t="shared" si="674"/>
        <v>0.10117313407988773</v>
      </c>
      <c r="N480" s="5">
        <f t="shared" si="675"/>
        <v>0.1023283432116725</v>
      </c>
      <c r="O480" s="5">
        <f t="shared" si="676"/>
        <v>0.12945141858633255</v>
      </c>
      <c r="P480" s="5">
        <f t="shared" si="677"/>
        <v>0.13092951316384502</v>
      </c>
      <c r="Q480" s="5">
        <f t="shared" si="678"/>
        <v>5.1748371342226679E-2</v>
      </c>
      <c r="R480" s="5">
        <f t="shared" si="679"/>
        <v>8.2816796802903186E-2</v>
      </c>
      <c r="S480" s="5">
        <f t="shared" si="680"/>
        <v>4.2359410858483125E-2</v>
      </c>
      <c r="T480" s="5">
        <f t="shared" si="681"/>
        <v>6.6212242416984091E-2</v>
      </c>
      <c r="U480" s="5">
        <f t="shared" si="682"/>
        <v>8.3762410683524247E-2</v>
      </c>
      <c r="V480" s="5">
        <f t="shared" si="683"/>
        <v>6.090875905223803E-3</v>
      </c>
      <c r="W480" s="5">
        <f t="shared" si="684"/>
        <v>1.7446413851234417E-2</v>
      </c>
      <c r="X480" s="5">
        <f t="shared" si="685"/>
        <v>2.2322754383621472E-2</v>
      </c>
      <c r="Y480" s="5">
        <f t="shared" si="686"/>
        <v>1.4281025531107475E-2</v>
      </c>
      <c r="Z480" s="5">
        <f t="shared" si="687"/>
        <v>3.5321471213384283E-2</v>
      </c>
      <c r="AA480" s="5">
        <f t="shared" si="688"/>
        <v>3.5724776759514298E-2</v>
      </c>
      <c r="AB480" s="5">
        <f t="shared" si="689"/>
        <v>1.8066343652660802E-2</v>
      </c>
      <c r="AC480" s="5">
        <f t="shared" si="690"/>
        <v>4.9264277534306184E-4</v>
      </c>
      <c r="AD480" s="5">
        <f t="shared" si="691"/>
        <v>4.4114048670576998E-3</v>
      </c>
      <c r="AE480" s="5">
        <f t="shared" si="692"/>
        <v>5.6444096863536115E-3</v>
      </c>
      <c r="AF480" s="5">
        <f t="shared" si="693"/>
        <v>3.6110220743184583E-3</v>
      </c>
      <c r="AG480" s="5">
        <f t="shared" si="694"/>
        <v>1.5401055966036037E-3</v>
      </c>
      <c r="AH480" s="5">
        <f t="shared" si="695"/>
        <v>1.1298489951686332E-2</v>
      </c>
      <c r="AI480" s="5">
        <f t="shared" si="696"/>
        <v>1.1427497705437049E-2</v>
      </c>
      <c r="AJ480" s="5">
        <f t="shared" si="697"/>
        <v>5.7789892439687671E-3</v>
      </c>
      <c r="AK480" s="5">
        <f t="shared" si="698"/>
        <v>1.9483248530730111E-3</v>
      </c>
      <c r="AL480" s="5">
        <f t="shared" si="699"/>
        <v>2.5501425581388576E-5</v>
      </c>
      <c r="AM480" s="5">
        <f t="shared" si="700"/>
        <v>8.9235498215461419E-4</v>
      </c>
      <c r="AN480" s="5">
        <f t="shared" si="701"/>
        <v>1.1417716706421562E-3</v>
      </c>
      <c r="AO480" s="5">
        <f t="shared" si="702"/>
        <v>7.3045064685653546E-4</v>
      </c>
      <c r="AP480" s="5">
        <f t="shared" si="703"/>
        <v>3.1153814795740315E-4</v>
      </c>
      <c r="AQ480" s="5">
        <f t="shared" si="704"/>
        <v>9.9653568023800145E-5</v>
      </c>
      <c r="AR480" s="5">
        <f t="shared" si="705"/>
        <v>2.8912923681386144E-3</v>
      </c>
      <c r="AS480" s="5">
        <f t="shared" si="706"/>
        <v>2.924305552683199E-3</v>
      </c>
      <c r="AT480" s="5">
        <f t="shared" si="707"/>
        <v>1.4788478432153855E-3</v>
      </c>
      <c r="AU480" s="5">
        <f t="shared" si="708"/>
        <v>4.9857784557342697E-4</v>
      </c>
      <c r="AV480" s="5">
        <f t="shared" si="709"/>
        <v>1.2606766945483973E-4</v>
      </c>
      <c r="AW480" s="5">
        <f t="shared" si="710"/>
        <v>9.1671493697976557E-7</v>
      </c>
      <c r="AX480" s="5">
        <f t="shared" si="711"/>
        <v>1.5042400289201448E-4</v>
      </c>
      <c r="AY480" s="5">
        <f t="shared" si="712"/>
        <v>1.9246809680156815E-4</v>
      </c>
      <c r="AZ480" s="5">
        <f t="shared" si="713"/>
        <v>1.2313183924845663E-4</v>
      </c>
      <c r="BA480" s="5">
        <f t="shared" si="714"/>
        <v>5.2515889087284265E-5</v>
      </c>
      <c r="BB480" s="5">
        <f t="shared" si="715"/>
        <v>1.6798571089295917E-5</v>
      </c>
      <c r="BC480" s="5">
        <f t="shared" si="716"/>
        <v>4.2987674099640286E-6</v>
      </c>
      <c r="BD480" s="5">
        <f t="shared" si="717"/>
        <v>6.1656997187257599E-4</v>
      </c>
      <c r="BE480" s="5">
        <f t="shared" si="718"/>
        <v>6.2361005487849587E-4</v>
      </c>
      <c r="BF480" s="5">
        <f t="shared" si="719"/>
        <v>3.1536526127316078E-4</v>
      </c>
      <c r="BG480" s="5">
        <f t="shared" si="720"/>
        <v>1.0632204878657903E-4</v>
      </c>
      <c r="BH480" s="5">
        <f t="shared" si="721"/>
        <v>2.6884012238393328E-5</v>
      </c>
      <c r="BI480" s="5">
        <f t="shared" si="722"/>
        <v>5.4381955372952902E-6</v>
      </c>
      <c r="BJ480" s="8">
        <f t="shared" si="723"/>
        <v>0.29326149914334321</v>
      </c>
      <c r="BK480" s="8">
        <f t="shared" si="724"/>
        <v>0.28126354630516565</v>
      </c>
      <c r="BL480" s="8">
        <f t="shared" si="725"/>
        <v>0.38988832906275217</v>
      </c>
      <c r="BM480" s="8">
        <f t="shared" si="726"/>
        <v>0.40109571715591308</v>
      </c>
      <c r="BN480" s="8">
        <f t="shared" si="727"/>
        <v>0.5984475771868677</v>
      </c>
    </row>
    <row r="481" spans="1:66" x14ac:dyDescent="0.25">
      <c r="A481" t="s">
        <v>40</v>
      </c>
      <c r="B481" t="s">
        <v>334</v>
      </c>
      <c r="C481" t="s">
        <v>521</v>
      </c>
      <c r="D481" s="17"/>
      <c r="E481">
        <f>VLOOKUP(A481,home!$A$2:$E$405,3,FALSE)</f>
        <v>1.5047999999999999</v>
      </c>
      <c r="F481">
        <f>VLOOKUP(B481,home!$B$2:$E$405,3,FALSE)</f>
        <v>0.8639</v>
      </c>
      <c r="G481" t="e">
        <f>VLOOKUP(C481,away!$B$2:$E$405,4,FALSE)</f>
        <v>#N/A</v>
      </c>
      <c r="H481">
        <f>VLOOKUP(A481,away!$A$2:$E$405,3,FALSE)</f>
        <v>1.2</v>
      </c>
      <c r="I481" t="e">
        <f>VLOOKUP(C481,away!$B$2:$E$405,3,FALSE)</f>
        <v>#N/A</v>
      </c>
      <c r="J481">
        <f>VLOOKUP(B481,home!$B$2:$E$405,4,FALSE)</f>
        <v>1.0417000000000001</v>
      </c>
      <c r="K481" s="3" t="e">
        <f t="shared" si="672"/>
        <v>#N/A</v>
      </c>
      <c r="L481" s="3" t="e">
        <f t="shared" si="673"/>
        <v>#N/A</v>
      </c>
      <c r="M481" s="5" t="e">
        <f t="shared" si="674"/>
        <v>#N/A</v>
      </c>
      <c r="N481" s="5" t="e">
        <f t="shared" si="675"/>
        <v>#N/A</v>
      </c>
      <c r="O481" s="5" t="e">
        <f t="shared" si="676"/>
        <v>#N/A</v>
      </c>
      <c r="P481" s="5" t="e">
        <f t="shared" si="677"/>
        <v>#N/A</v>
      </c>
      <c r="Q481" s="5" t="e">
        <f t="shared" si="678"/>
        <v>#N/A</v>
      </c>
      <c r="R481" s="5" t="e">
        <f t="shared" si="679"/>
        <v>#N/A</v>
      </c>
      <c r="S481" s="5" t="e">
        <f t="shared" si="680"/>
        <v>#N/A</v>
      </c>
      <c r="T481" s="5" t="e">
        <f t="shared" si="681"/>
        <v>#N/A</v>
      </c>
      <c r="U481" s="5" t="e">
        <f t="shared" si="682"/>
        <v>#N/A</v>
      </c>
      <c r="V481" s="5" t="e">
        <f t="shared" si="683"/>
        <v>#N/A</v>
      </c>
      <c r="W481" s="5" t="e">
        <f t="shared" si="684"/>
        <v>#N/A</v>
      </c>
      <c r="X481" s="5" t="e">
        <f t="shared" si="685"/>
        <v>#N/A</v>
      </c>
      <c r="Y481" s="5" t="e">
        <f t="shared" si="686"/>
        <v>#N/A</v>
      </c>
      <c r="Z481" s="5" t="e">
        <f t="shared" si="687"/>
        <v>#N/A</v>
      </c>
      <c r="AA481" s="5" t="e">
        <f t="shared" si="688"/>
        <v>#N/A</v>
      </c>
      <c r="AB481" s="5" t="e">
        <f t="shared" si="689"/>
        <v>#N/A</v>
      </c>
      <c r="AC481" s="5" t="e">
        <f t="shared" si="690"/>
        <v>#N/A</v>
      </c>
      <c r="AD481" s="5" t="e">
        <f t="shared" si="691"/>
        <v>#N/A</v>
      </c>
      <c r="AE481" s="5" t="e">
        <f t="shared" si="692"/>
        <v>#N/A</v>
      </c>
      <c r="AF481" s="5" t="e">
        <f t="shared" si="693"/>
        <v>#N/A</v>
      </c>
      <c r="AG481" s="5" t="e">
        <f t="shared" si="694"/>
        <v>#N/A</v>
      </c>
      <c r="AH481" s="5" t="e">
        <f t="shared" si="695"/>
        <v>#N/A</v>
      </c>
      <c r="AI481" s="5" t="e">
        <f t="shared" si="696"/>
        <v>#N/A</v>
      </c>
      <c r="AJ481" s="5" t="e">
        <f t="shared" si="697"/>
        <v>#N/A</v>
      </c>
      <c r="AK481" s="5" t="e">
        <f t="shared" si="698"/>
        <v>#N/A</v>
      </c>
      <c r="AL481" s="5" t="e">
        <f t="shared" si="699"/>
        <v>#N/A</v>
      </c>
      <c r="AM481" s="5" t="e">
        <f t="shared" si="700"/>
        <v>#N/A</v>
      </c>
      <c r="AN481" s="5" t="e">
        <f t="shared" si="701"/>
        <v>#N/A</v>
      </c>
      <c r="AO481" s="5" t="e">
        <f t="shared" si="702"/>
        <v>#N/A</v>
      </c>
      <c r="AP481" s="5" t="e">
        <f t="shared" si="703"/>
        <v>#N/A</v>
      </c>
      <c r="AQ481" s="5" t="e">
        <f t="shared" si="704"/>
        <v>#N/A</v>
      </c>
      <c r="AR481" s="5" t="e">
        <f t="shared" si="705"/>
        <v>#N/A</v>
      </c>
      <c r="AS481" s="5" t="e">
        <f t="shared" si="706"/>
        <v>#N/A</v>
      </c>
      <c r="AT481" s="5" t="e">
        <f t="shared" si="707"/>
        <v>#N/A</v>
      </c>
      <c r="AU481" s="5" t="e">
        <f t="shared" si="708"/>
        <v>#N/A</v>
      </c>
      <c r="AV481" s="5" t="e">
        <f t="shared" si="709"/>
        <v>#N/A</v>
      </c>
      <c r="AW481" s="5" t="e">
        <f t="shared" si="710"/>
        <v>#N/A</v>
      </c>
      <c r="AX481" s="5" t="e">
        <f t="shared" si="711"/>
        <v>#N/A</v>
      </c>
      <c r="AY481" s="5" t="e">
        <f t="shared" si="712"/>
        <v>#N/A</v>
      </c>
      <c r="AZ481" s="5" t="e">
        <f t="shared" si="713"/>
        <v>#N/A</v>
      </c>
      <c r="BA481" s="5" t="e">
        <f t="shared" si="714"/>
        <v>#N/A</v>
      </c>
      <c r="BB481" s="5" t="e">
        <f t="shared" si="715"/>
        <v>#N/A</v>
      </c>
      <c r="BC481" s="5" t="e">
        <f t="shared" si="716"/>
        <v>#N/A</v>
      </c>
      <c r="BD481" s="5" t="e">
        <f t="shared" si="717"/>
        <v>#N/A</v>
      </c>
      <c r="BE481" s="5" t="e">
        <f t="shared" si="718"/>
        <v>#N/A</v>
      </c>
      <c r="BF481" s="5" t="e">
        <f t="shared" si="719"/>
        <v>#N/A</v>
      </c>
      <c r="BG481" s="5" t="e">
        <f t="shared" si="720"/>
        <v>#N/A</v>
      </c>
      <c r="BH481" s="5" t="e">
        <f t="shared" si="721"/>
        <v>#N/A</v>
      </c>
      <c r="BI481" s="5" t="e">
        <f t="shared" si="722"/>
        <v>#N/A</v>
      </c>
      <c r="BJ481" s="8" t="e">
        <f t="shared" si="723"/>
        <v>#N/A</v>
      </c>
      <c r="BK481" s="8" t="e">
        <f t="shared" si="724"/>
        <v>#N/A</v>
      </c>
      <c r="BL481" s="8" t="e">
        <f t="shared" si="725"/>
        <v>#N/A</v>
      </c>
      <c r="BM481" s="8" t="e">
        <f t="shared" si="726"/>
        <v>#N/A</v>
      </c>
      <c r="BN481" s="8" t="e">
        <f t="shared" si="727"/>
        <v>#N/A</v>
      </c>
    </row>
    <row r="482" spans="1:66" x14ac:dyDescent="0.25">
      <c r="A482" t="s">
        <v>40</v>
      </c>
      <c r="B482" t="s">
        <v>319</v>
      </c>
      <c r="C482" t="s">
        <v>42</v>
      </c>
      <c r="D482" s="17"/>
      <c r="E482">
        <f>VLOOKUP(A482,home!$A$2:$E$405,3,FALSE)</f>
        <v>1.5047999999999999</v>
      </c>
      <c r="F482">
        <f>VLOOKUP(B482,home!$B$2:$E$405,3,FALSE)</f>
        <v>0.89710000000000001</v>
      </c>
      <c r="G482">
        <f>VLOOKUP(C482,away!$B$2:$E$405,4,FALSE)</f>
        <v>1.0632999999999999</v>
      </c>
      <c r="H482">
        <f>VLOOKUP(A482,away!$A$2:$E$405,3,FALSE)</f>
        <v>1.2</v>
      </c>
      <c r="I482">
        <f>VLOOKUP(C482,away!$B$2:$E$405,3,FALSE)</f>
        <v>0.91669999999999996</v>
      </c>
      <c r="J482">
        <f>VLOOKUP(B482,home!$B$2:$E$405,4,FALSE)</f>
        <v>1.25</v>
      </c>
      <c r="K482" s="3">
        <f t="shared" si="672"/>
        <v>1.4354082998639999</v>
      </c>
      <c r="L482" s="3">
        <f t="shared" si="673"/>
        <v>1.3750499999999999</v>
      </c>
      <c r="M482" s="5">
        <f t="shared" si="674"/>
        <v>6.0177406774273356E-2</v>
      </c>
      <c r="N482" s="5">
        <f t="shared" si="675"/>
        <v>8.6379149148084075E-2</v>
      </c>
      <c r="O482" s="5">
        <f t="shared" si="676"/>
        <v>8.2746943184964575E-2</v>
      </c>
      <c r="P482" s="5">
        <f t="shared" si="677"/>
        <v>0.11877564903607299</v>
      </c>
      <c r="Q482" s="5">
        <f t="shared" si="678"/>
        <v>6.1994673811175127E-2</v>
      </c>
      <c r="R482" s="5">
        <f t="shared" si="679"/>
        <v>5.6890592113242773E-2</v>
      </c>
      <c r="S482" s="5">
        <f t="shared" si="680"/>
        <v>5.8608602298444355E-2</v>
      </c>
      <c r="T482" s="5">
        <f t="shared" si="681"/>
        <v>8.5245776224056352E-2</v>
      </c>
      <c r="U482" s="5">
        <f t="shared" si="682"/>
        <v>8.1661228103526093E-2</v>
      </c>
      <c r="V482" s="5">
        <f t="shared" si="683"/>
        <v>1.2853245373867251E-2</v>
      </c>
      <c r="W482" s="5">
        <f t="shared" si="684"/>
        <v>2.966255644530737E-2</v>
      </c>
      <c r="X482" s="5">
        <f t="shared" si="685"/>
        <v>4.0787498240119895E-2</v>
      </c>
      <c r="Y482" s="5">
        <f t="shared" si="686"/>
        <v>2.8042424727538436E-2</v>
      </c>
      <c r="Z482" s="5">
        <f t="shared" si="687"/>
        <v>2.6075802895104843E-2</v>
      </c>
      <c r="AA482" s="5">
        <f t="shared" si="688"/>
        <v>3.7429423901251209E-2</v>
      </c>
      <c r="AB482" s="5">
        <f t="shared" si="689"/>
        <v>2.6863252863491983E-2</v>
      </c>
      <c r="AC482" s="5">
        <f t="shared" si="690"/>
        <v>1.5855748894550751E-3</v>
      </c>
      <c r="AD482" s="5">
        <f t="shared" si="691"/>
        <v>1.064446992919465E-2</v>
      </c>
      <c r="AE482" s="5">
        <f t="shared" si="692"/>
        <v>1.4636678376139101E-2</v>
      </c>
      <c r="AF482" s="5">
        <f t="shared" si="693"/>
        <v>1.0063082300555037E-2</v>
      </c>
      <c r="AG482" s="5">
        <f t="shared" si="694"/>
        <v>4.6124137724594038E-3</v>
      </c>
      <c r="AH482" s="5">
        <f t="shared" si="695"/>
        <v>8.9638831927284727E-3</v>
      </c>
      <c r="AI482" s="5">
        <f t="shared" si="696"/>
        <v>1.2866832333853861E-2</v>
      </c>
      <c r="AJ482" s="5">
        <f t="shared" si="697"/>
        <v>9.2345789624861587E-3</v>
      </c>
      <c r="AK482" s="5">
        <f t="shared" si="698"/>
        <v>4.4184637628340382E-3</v>
      </c>
      <c r="AL482" s="5">
        <f t="shared" si="699"/>
        <v>1.2518165649559932E-4</v>
      </c>
      <c r="AM482" s="5">
        <f t="shared" si="700"/>
        <v>3.0558320968037487E-3</v>
      </c>
      <c r="AN482" s="5">
        <f t="shared" si="701"/>
        <v>4.2019219247099943E-3</v>
      </c>
      <c r="AO482" s="5">
        <f t="shared" si="702"/>
        <v>2.8889263712862392E-3</v>
      </c>
      <c r="AP482" s="5">
        <f t="shared" si="703"/>
        <v>1.3241394022790486E-3</v>
      </c>
      <c r="AQ482" s="5">
        <f t="shared" si="704"/>
        <v>4.551894712759512E-4</v>
      </c>
      <c r="AR482" s="5">
        <f t="shared" si="705"/>
        <v>2.4651575168322571E-3</v>
      </c>
      <c r="AS482" s="5">
        <f t="shared" si="706"/>
        <v>3.5385075601331497E-3</v>
      </c>
      <c r="AT482" s="5">
        <f t="shared" si="707"/>
        <v>2.5396015604733182E-3</v>
      </c>
      <c r="AU482" s="5">
        <f t="shared" si="708"/>
        <v>1.2151217194169887E-3</v>
      </c>
      <c r="AV482" s="5">
        <f t="shared" si="709"/>
        <v>4.3604895034904016E-4</v>
      </c>
      <c r="AW482" s="5">
        <f t="shared" si="710"/>
        <v>6.8632866343231571E-6</v>
      </c>
      <c r="AX482" s="5">
        <f t="shared" si="711"/>
        <v>7.3106112579048423E-4</v>
      </c>
      <c r="AY482" s="5">
        <f t="shared" si="712"/>
        <v>1.0052456010182051E-3</v>
      </c>
      <c r="AZ482" s="5">
        <f t="shared" si="713"/>
        <v>6.911314818400416E-4</v>
      </c>
      <c r="BA482" s="5">
        <f t="shared" si="714"/>
        <v>3.1678011470138328E-4</v>
      </c>
      <c r="BB482" s="5">
        <f t="shared" si="715"/>
        <v>1.0889712418003421E-4</v>
      </c>
      <c r="BC482" s="5">
        <f t="shared" si="716"/>
        <v>2.9947798120751204E-5</v>
      </c>
      <c r="BD482" s="5">
        <f t="shared" si="717"/>
        <v>5.6495247392003253E-4</v>
      </c>
      <c r="BE482" s="5">
        <f t="shared" si="718"/>
        <v>8.1093747009351464E-4</v>
      </c>
      <c r="BF482" s="5">
        <f t="shared" si="719"/>
        <v>5.8201318762147265E-4</v>
      </c>
      <c r="BG482" s="5">
        <f t="shared" si="720"/>
        <v>2.7847552004738838E-4</v>
      </c>
      <c r="BH482" s="5">
        <f t="shared" si="721"/>
        <v>9.9931518196241277E-5</v>
      </c>
      <c r="BI482" s="5">
        <f t="shared" si="722"/>
        <v>2.8688506127378974E-5</v>
      </c>
      <c r="BJ482" s="8">
        <f t="shared" si="723"/>
        <v>0.38687779548663531</v>
      </c>
      <c r="BK482" s="8">
        <f t="shared" si="724"/>
        <v>0.25313090562962687</v>
      </c>
      <c r="BL482" s="8">
        <f t="shared" si="725"/>
        <v>0.33363463440158997</v>
      </c>
      <c r="BM482" s="8">
        <f t="shared" si="726"/>
        <v>0.53175634203076017</v>
      </c>
      <c r="BN482" s="8">
        <f t="shared" si="727"/>
        <v>0.46696441406781292</v>
      </c>
    </row>
    <row r="483" spans="1:66" x14ac:dyDescent="0.25">
      <c r="A483" t="s">
        <v>40</v>
      </c>
      <c r="B483" t="s">
        <v>339</v>
      </c>
      <c r="C483" t="s">
        <v>517</v>
      </c>
      <c r="D483" s="17"/>
      <c r="E483">
        <f>VLOOKUP(A483,home!$A$2:$E$405,3,FALSE)</f>
        <v>1.5047999999999999</v>
      </c>
      <c r="F483">
        <f>VLOOKUP(B483,home!$B$2:$E$405,3,FALSE)</f>
        <v>1.3955</v>
      </c>
      <c r="G483" t="e">
        <f>VLOOKUP(C483,away!$B$2:$E$405,4,FALSE)</f>
        <v>#N/A</v>
      </c>
      <c r="H483">
        <f>VLOOKUP(A483,away!$A$2:$E$405,3,FALSE)</f>
        <v>1.2</v>
      </c>
      <c r="I483" t="e">
        <f>VLOOKUP(C483,away!$B$2:$E$405,3,FALSE)</f>
        <v>#N/A</v>
      </c>
      <c r="J483">
        <f>VLOOKUP(B483,home!$B$2:$E$405,4,FALSE)</f>
        <v>0.875</v>
      </c>
      <c r="K483" s="3" t="e">
        <f t="shared" si="672"/>
        <v>#N/A</v>
      </c>
      <c r="L483" s="3" t="e">
        <f t="shared" si="673"/>
        <v>#N/A</v>
      </c>
      <c r="M483" s="5" t="e">
        <f t="shared" si="674"/>
        <v>#N/A</v>
      </c>
      <c r="N483" s="5" t="e">
        <f t="shared" si="675"/>
        <v>#N/A</v>
      </c>
      <c r="O483" s="5" t="e">
        <f t="shared" si="676"/>
        <v>#N/A</v>
      </c>
      <c r="P483" s="5" t="e">
        <f t="shared" si="677"/>
        <v>#N/A</v>
      </c>
      <c r="Q483" s="5" t="e">
        <f t="shared" si="678"/>
        <v>#N/A</v>
      </c>
      <c r="R483" s="5" t="e">
        <f t="shared" si="679"/>
        <v>#N/A</v>
      </c>
      <c r="S483" s="5" t="e">
        <f t="shared" si="680"/>
        <v>#N/A</v>
      </c>
      <c r="T483" s="5" t="e">
        <f t="shared" si="681"/>
        <v>#N/A</v>
      </c>
      <c r="U483" s="5" t="e">
        <f t="shared" si="682"/>
        <v>#N/A</v>
      </c>
      <c r="V483" s="5" t="e">
        <f t="shared" si="683"/>
        <v>#N/A</v>
      </c>
      <c r="W483" s="5" t="e">
        <f t="shared" si="684"/>
        <v>#N/A</v>
      </c>
      <c r="X483" s="5" t="e">
        <f t="shared" si="685"/>
        <v>#N/A</v>
      </c>
      <c r="Y483" s="5" t="e">
        <f t="shared" si="686"/>
        <v>#N/A</v>
      </c>
      <c r="Z483" s="5" t="e">
        <f t="shared" si="687"/>
        <v>#N/A</v>
      </c>
      <c r="AA483" s="5" t="e">
        <f t="shared" si="688"/>
        <v>#N/A</v>
      </c>
      <c r="AB483" s="5" t="e">
        <f t="shared" si="689"/>
        <v>#N/A</v>
      </c>
      <c r="AC483" s="5" t="e">
        <f t="shared" si="690"/>
        <v>#N/A</v>
      </c>
      <c r="AD483" s="5" t="e">
        <f t="shared" si="691"/>
        <v>#N/A</v>
      </c>
      <c r="AE483" s="5" t="e">
        <f t="shared" si="692"/>
        <v>#N/A</v>
      </c>
      <c r="AF483" s="5" t="e">
        <f t="shared" si="693"/>
        <v>#N/A</v>
      </c>
      <c r="AG483" s="5" t="e">
        <f t="shared" si="694"/>
        <v>#N/A</v>
      </c>
      <c r="AH483" s="5" t="e">
        <f t="shared" si="695"/>
        <v>#N/A</v>
      </c>
      <c r="AI483" s="5" t="e">
        <f t="shared" si="696"/>
        <v>#N/A</v>
      </c>
      <c r="AJ483" s="5" t="e">
        <f t="shared" si="697"/>
        <v>#N/A</v>
      </c>
      <c r="AK483" s="5" t="e">
        <f t="shared" si="698"/>
        <v>#N/A</v>
      </c>
      <c r="AL483" s="5" t="e">
        <f t="shared" si="699"/>
        <v>#N/A</v>
      </c>
      <c r="AM483" s="5" t="e">
        <f t="shared" si="700"/>
        <v>#N/A</v>
      </c>
      <c r="AN483" s="5" t="e">
        <f t="shared" si="701"/>
        <v>#N/A</v>
      </c>
      <c r="AO483" s="5" t="e">
        <f t="shared" si="702"/>
        <v>#N/A</v>
      </c>
      <c r="AP483" s="5" t="e">
        <f t="shared" si="703"/>
        <v>#N/A</v>
      </c>
      <c r="AQ483" s="5" t="e">
        <f t="shared" si="704"/>
        <v>#N/A</v>
      </c>
      <c r="AR483" s="5" t="e">
        <f t="shared" si="705"/>
        <v>#N/A</v>
      </c>
      <c r="AS483" s="5" t="e">
        <f t="shared" si="706"/>
        <v>#N/A</v>
      </c>
      <c r="AT483" s="5" t="e">
        <f t="shared" si="707"/>
        <v>#N/A</v>
      </c>
      <c r="AU483" s="5" t="e">
        <f t="shared" si="708"/>
        <v>#N/A</v>
      </c>
      <c r="AV483" s="5" t="e">
        <f t="shared" si="709"/>
        <v>#N/A</v>
      </c>
      <c r="AW483" s="5" t="e">
        <f t="shared" si="710"/>
        <v>#N/A</v>
      </c>
      <c r="AX483" s="5" t="e">
        <f t="shared" si="711"/>
        <v>#N/A</v>
      </c>
      <c r="AY483" s="5" t="e">
        <f t="shared" si="712"/>
        <v>#N/A</v>
      </c>
      <c r="AZ483" s="5" t="e">
        <f t="shared" si="713"/>
        <v>#N/A</v>
      </c>
      <c r="BA483" s="5" t="e">
        <f t="shared" si="714"/>
        <v>#N/A</v>
      </c>
      <c r="BB483" s="5" t="e">
        <f t="shared" si="715"/>
        <v>#N/A</v>
      </c>
      <c r="BC483" s="5" t="e">
        <f t="shared" si="716"/>
        <v>#N/A</v>
      </c>
      <c r="BD483" s="5" t="e">
        <f t="shared" si="717"/>
        <v>#N/A</v>
      </c>
      <c r="BE483" s="5" t="e">
        <f t="shared" si="718"/>
        <v>#N/A</v>
      </c>
      <c r="BF483" s="5" t="e">
        <f t="shared" si="719"/>
        <v>#N/A</v>
      </c>
      <c r="BG483" s="5" t="e">
        <f t="shared" si="720"/>
        <v>#N/A</v>
      </c>
      <c r="BH483" s="5" t="e">
        <f t="shared" si="721"/>
        <v>#N/A</v>
      </c>
      <c r="BI483" s="5" t="e">
        <f t="shared" si="722"/>
        <v>#N/A</v>
      </c>
      <c r="BJ483" s="8" t="e">
        <f t="shared" si="723"/>
        <v>#N/A</v>
      </c>
      <c r="BK483" s="8" t="e">
        <f t="shared" si="724"/>
        <v>#N/A</v>
      </c>
      <c r="BL483" s="8" t="e">
        <f t="shared" si="725"/>
        <v>#N/A</v>
      </c>
      <c r="BM483" s="8" t="e">
        <f t="shared" si="726"/>
        <v>#N/A</v>
      </c>
      <c r="BN483" s="8" t="e">
        <f t="shared" si="727"/>
        <v>#N/A</v>
      </c>
    </row>
    <row r="484" spans="1:66" x14ac:dyDescent="0.25">
      <c r="A484" t="s">
        <v>40</v>
      </c>
      <c r="B484" t="s">
        <v>236</v>
      </c>
      <c r="C484" t="s">
        <v>320</v>
      </c>
      <c r="D484" s="17"/>
      <c r="E484">
        <f>VLOOKUP(A484,home!$A$2:$E$405,3,FALSE)</f>
        <v>1.5047999999999999</v>
      </c>
      <c r="F484">
        <f>VLOOKUP(B484,home!$B$2:$E$405,3,FALSE)</f>
        <v>1.2294</v>
      </c>
      <c r="G484">
        <f>VLOOKUP(C484,away!$B$2:$E$405,4,FALSE)</f>
        <v>0.99680000000000002</v>
      </c>
      <c r="H484">
        <f>VLOOKUP(A484,away!$A$2:$E$405,3,FALSE)</f>
        <v>1.2</v>
      </c>
      <c r="I484">
        <f>VLOOKUP(C484,away!$B$2:$E$405,3,FALSE)</f>
        <v>1.6667000000000001</v>
      </c>
      <c r="J484">
        <f>VLOOKUP(B484,home!$B$2:$E$405,4,FALSE)</f>
        <v>1</v>
      </c>
      <c r="K484" s="3">
        <f t="shared" si="672"/>
        <v>1.844081116416</v>
      </c>
      <c r="L484" s="3">
        <f t="shared" si="673"/>
        <v>2.0000399999999998</v>
      </c>
      <c r="M484" s="5">
        <f t="shared" si="674"/>
        <v>2.1405205980647393E-2</v>
      </c>
      <c r="N484" s="5">
        <f t="shared" si="675"/>
        <v>3.9472936141906681E-2</v>
      </c>
      <c r="O484" s="5">
        <f t="shared" si="676"/>
        <v>4.2811268169534004E-2</v>
      </c>
      <c r="P484" s="5">
        <f t="shared" si="677"/>
        <v>7.8947451201259025E-2</v>
      </c>
      <c r="Q484" s="5">
        <f t="shared" si="678"/>
        <v>3.6395648074392384E-2</v>
      </c>
      <c r="R484" s="5">
        <f t="shared" si="679"/>
        <v>4.2812124394897406E-2</v>
      </c>
      <c r="S484" s="5">
        <f t="shared" si="680"/>
        <v>7.2794207829747243E-2</v>
      </c>
      <c r="T484" s="5">
        <f t="shared" si="681"/>
        <v>7.2792751974707734E-2</v>
      </c>
      <c r="U484" s="5">
        <f t="shared" si="682"/>
        <v>7.8949030150283067E-2</v>
      </c>
      <c r="V484" s="5">
        <f t="shared" si="683"/>
        <v>2.9831357513728771E-2</v>
      </c>
      <c r="W484" s="5">
        <f t="shared" si="684"/>
        <v>2.2372175777903111E-2</v>
      </c>
      <c r="X484" s="5">
        <f t="shared" si="685"/>
        <v>4.4745246442837332E-2</v>
      </c>
      <c r="Y484" s="5">
        <f t="shared" si="686"/>
        <v>4.4746141347766201E-2</v>
      </c>
      <c r="Z484" s="5">
        <f t="shared" si="687"/>
        <v>2.8541987091590202E-2</v>
      </c>
      <c r="AA484" s="5">
        <f t="shared" si="688"/>
        <v>5.2633739420590721E-2</v>
      </c>
      <c r="AB484" s="5">
        <f t="shared" si="689"/>
        <v>4.8530442475935895E-2</v>
      </c>
      <c r="AC484" s="5">
        <f t="shared" si="690"/>
        <v>6.8765679121228955E-3</v>
      </c>
      <c r="AD484" s="5">
        <f t="shared" si="691"/>
        <v>1.0314026721292646E-2</v>
      </c>
      <c r="AE484" s="5">
        <f t="shared" si="692"/>
        <v>2.0628466003654141E-2</v>
      </c>
      <c r="AF484" s="5">
        <f t="shared" si="693"/>
        <v>2.062887857297422E-2</v>
      </c>
      <c r="AG484" s="5">
        <f t="shared" si="694"/>
        <v>1.3752860767030452E-2</v>
      </c>
      <c r="AH484" s="5">
        <f t="shared" si="695"/>
        <v>1.4271278965666014E-2</v>
      </c>
      <c r="AI484" s="5">
        <f t="shared" si="696"/>
        <v>2.631739604768956E-2</v>
      </c>
      <c r="AJ484" s="5">
        <f t="shared" si="697"/>
        <v>2.4265706542392702E-2</v>
      </c>
      <c r="AK484" s="5">
        <f t="shared" si="698"/>
        <v>1.4915977070439519E-2</v>
      </c>
      <c r="AL484" s="5">
        <f t="shared" si="699"/>
        <v>1.014496212118294E-3</v>
      </c>
      <c r="AM484" s="5">
        <f t="shared" si="700"/>
        <v>3.8039803821891594E-3</v>
      </c>
      <c r="AN484" s="5">
        <f t="shared" si="701"/>
        <v>7.6081129235936054E-3</v>
      </c>
      <c r="AO484" s="5">
        <f t="shared" si="702"/>
        <v>7.6082650858520793E-3</v>
      </c>
      <c r="AP484" s="5">
        <f t="shared" si="703"/>
        <v>5.0722781674358642E-3</v>
      </c>
      <c r="AQ484" s="5">
        <f t="shared" si="704"/>
        <v>2.5361898064996057E-3</v>
      </c>
      <c r="AR484" s="5">
        <f t="shared" si="705"/>
        <v>5.7086257564981291E-3</v>
      </c>
      <c r="AS484" s="5">
        <f t="shared" si="706"/>
        <v>1.0527168958244201E-2</v>
      </c>
      <c r="AT484" s="5">
        <f t="shared" si="707"/>
        <v>9.706476742609417E-3</v>
      </c>
      <c r="AU484" s="5">
        <f t="shared" si="708"/>
        <v>5.9665101559923696E-3</v>
      </c>
      <c r="AV484" s="5">
        <f t="shared" si="709"/>
        <v>2.750682177392454E-3</v>
      </c>
      <c r="AW484" s="5">
        <f t="shared" si="710"/>
        <v>1.0393615131716991E-4</v>
      </c>
      <c r="AX484" s="5">
        <f t="shared" si="711"/>
        <v>1.1691413983353251E-3</v>
      </c>
      <c r="AY484" s="5">
        <f t="shared" si="712"/>
        <v>2.338329562326583E-3</v>
      </c>
      <c r="AZ484" s="5">
        <f t="shared" si="713"/>
        <v>2.3383763289178301E-3</v>
      </c>
      <c r="BA484" s="5">
        <f t="shared" si="714"/>
        <v>1.5589487309629392E-3</v>
      </c>
      <c r="BB484" s="5">
        <f t="shared" si="715"/>
        <v>7.7948995496877904E-4</v>
      </c>
      <c r="BC484" s="5">
        <f t="shared" si="716"/>
        <v>3.1180221790715122E-4</v>
      </c>
      <c r="BD484" s="5">
        <f t="shared" si="717"/>
        <v>1.9029133096710885E-3</v>
      </c>
      <c r="BE484" s="5">
        <f t="shared" si="718"/>
        <v>3.5091265005411263E-3</v>
      </c>
      <c r="BF484" s="5">
        <f t="shared" si="719"/>
        <v>3.2355569573814268E-3</v>
      </c>
      <c r="BG484" s="5">
        <f t="shared" si="720"/>
        <v>1.9888764953984988E-3</v>
      </c>
      <c r="BH484" s="5">
        <f t="shared" si="721"/>
        <v>9.169123970120017E-4</v>
      </c>
      <c r="BI484" s="5">
        <f t="shared" si="722"/>
        <v>3.381721673475125E-4</v>
      </c>
      <c r="BJ484" s="8">
        <f t="shared" si="723"/>
        <v>0.36097404638345404</v>
      </c>
      <c r="BK484" s="8">
        <f t="shared" si="724"/>
        <v>0.21320761621195022</v>
      </c>
      <c r="BL484" s="8">
        <f t="shared" si="725"/>
        <v>0.39205798485551702</v>
      </c>
      <c r="BM484" s="8">
        <f t="shared" si="726"/>
        <v>0.73070260716886537</v>
      </c>
      <c r="BN484" s="8">
        <f t="shared" si="727"/>
        <v>0.26184463396263691</v>
      </c>
    </row>
    <row r="485" spans="1:66" s="10" customFormat="1" x14ac:dyDescent="0.25">
      <c r="A485" t="s">
        <v>10</v>
      </c>
      <c r="B485" t="s">
        <v>48</v>
      </c>
      <c r="C485" t="s">
        <v>49</v>
      </c>
      <c r="D485" s="17"/>
      <c r="E485">
        <f>VLOOKUP(A485,home!$A$2:$E$405,3,FALSE)</f>
        <v>1.5425</v>
      </c>
      <c r="F485">
        <f>VLOOKUP(B485,home!$B$2:$E$405,3,FALSE)</f>
        <v>0.87709999999999999</v>
      </c>
      <c r="G485">
        <f>VLOOKUP(C485,away!$B$2:$E$405,4,FALSE)</f>
        <v>1.2585</v>
      </c>
      <c r="H485">
        <f>VLOOKUP(A485,away!$A$2:$E$405,3,FALSE)</f>
        <v>1.4443999999999999</v>
      </c>
      <c r="I485">
        <f>VLOOKUP(C485,away!$B$2:$E$405,3,FALSE)</f>
        <v>1.1403000000000001</v>
      </c>
      <c r="J485">
        <f>VLOOKUP(B485,home!$B$2:$E$405,4,FALSE)</f>
        <v>1.5476000000000001</v>
      </c>
      <c r="K485" s="3">
        <f t="shared" si="672"/>
        <v>1.7026583148749999</v>
      </c>
      <c r="L485" s="3">
        <f t="shared" si="673"/>
        <v>2.548973527632</v>
      </c>
      <c r="M485" s="5">
        <f t="shared" si="674"/>
        <v>1.4240975907635551E-2</v>
      </c>
      <c r="N485" s="5">
        <f t="shared" si="675"/>
        <v>2.4247516041070217E-2</v>
      </c>
      <c r="O485" s="5">
        <f t="shared" si="676"/>
        <v>3.6299870596208109E-2</v>
      </c>
      <c r="P485" s="5">
        <f t="shared" si="677"/>
        <v>6.1806276499520252E-2</v>
      </c>
      <c r="Q485" s="5">
        <f t="shared" si="678"/>
        <v>2.0642617401196578E-2</v>
      </c>
      <c r="R485" s="5">
        <f t="shared" si="679"/>
        <v>4.6263704603100864E-2</v>
      </c>
      <c r="S485" s="5">
        <f t="shared" si="680"/>
        <v>6.7060288555908995E-2</v>
      </c>
      <c r="T485" s="5">
        <f t="shared" si="681"/>
        <v>5.2617485296685744E-2</v>
      </c>
      <c r="U485" s="5">
        <f t="shared" si="682"/>
        <v>7.8771281319390471E-2</v>
      </c>
      <c r="V485" s="5">
        <f t="shared" si="683"/>
        <v>3.2338192141280045E-2</v>
      </c>
      <c r="W485" s="5">
        <f t="shared" si="684"/>
        <v>1.1715774719643572E-2</v>
      </c>
      <c r="X485" s="5">
        <f t="shared" si="685"/>
        <v>2.986319961607168E-2</v>
      </c>
      <c r="Y485" s="5">
        <f t="shared" si="686"/>
        <v>3.8060252635878415E-2</v>
      </c>
      <c r="Z485" s="5">
        <f t="shared" si="687"/>
        <v>3.93083194411636E-2</v>
      </c>
      <c r="AA485" s="5">
        <f t="shared" si="688"/>
        <v>6.69286369402598E-2</v>
      </c>
      <c r="AB485" s="5">
        <f t="shared" si="689"/>
        <v>5.6978300094791733E-2</v>
      </c>
      <c r="AC485" s="5">
        <f t="shared" si="690"/>
        <v>8.7717972153989084E-3</v>
      </c>
      <c r="AD485" s="5">
        <f t="shared" si="691"/>
        <v>4.9869903104008614E-3</v>
      </c>
      <c r="AE485" s="5">
        <f t="shared" si="692"/>
        <v>1.2711706283769086E-2</v>
      </c>
      <c r="AF485" s="5">
        <f t="shared" si="693"/>
        <v>1.6200901404180377E-2</v>
      </c>
      <c r="AG485" s="5">
        <f t="shared" si="694"/>
        <v>1.3765222934343959E-2</v>
      </c>
      <c r="AH485" s="5">
        <f t="shared" si="695"/>
        <v>2.5048966417807076E-2</v>
      </c>
      <c r="AI485" s="5">
        <f t="shared" si="696"/>
        <v>4.2649830950303856E-2</v>
      </c>
      <c r="AJ485" s="5">
        <f t="shared" si="697"/>
        <v>3.6309044647774E-2</v>
      </c>
      <c r="AK485" s="5">
        <f t="shared" si="698"/>
        <v>2.0607298924900007E-2</v>
      </c>
      <c r="AL485" s="5">
        <f t="shared" si="699"/>
        <v>1.5227948635233132E-3</v>
      </c>
      <c r="AM485" s="5">
        <f t="shared" si="700"/>
        <v>1.6982281036410163E-3</v>
      </c>
      <c r="AN485" s="5">
        <f t="shared" si="701"/>
        <v>4.3287384800616427E-3</v>
      </c>
      <c r="AO485" s="5">
        <f t="shared" si="702"/>
        <v>5.5169198968595548E-3</v>
      </c>
      <c r="AP485" s="5">
        <f t="shared" si="703"/>
        <v>4.6874942570537563E-3</v>
      </c>
      <c r="AQ485" s="5">
        <f t="shared" si="704"/>
        <v>2.9870746930392637E-3</v>
      </c>
      <c r="AR485" s="5">
        <f t="shared" si="705"/>
        <v>1.2769830458706643E-2</v>
      </c>
      <c r="AS485" s="5">
        <f t="shared" si="706"/>
        <v>2.1742658010060898E-2</v>
      </c>
      <c r="AT485" s="5">
        <f t="shared" si="707"/>
        <v>1.8510158724156858E-2</v>
      </c>
      <c r="AU485" s="5">
        <f t="shared" si="708"/>
        <v>1.0505491887113898E-2</v>
      </c>
      <c r="AV485" s="5">
        <f t="shared" si="709"/>
        <v>4.4718157783615823E-3</v>
      </c>
      <c r="AW485" s="5">
        <f t="shared" si="710"/>
        <v>1.8358269084733914E-4</v>
      </c>
      <c r="AX485" s="5">
        <f t="shared" si="711"/>
        <v>4.819170335364631E-4</v>
      </c>
      <c r="AY485" s="5">
        <f t="shared" si="712"/>
        <v>1.2283937609993871E-3</v>
      </c>
      <c r="AZ485" s="5">
        <f t="shared" si="713"/>
        <v>1.5655715891478741E-3</v>
      </c>
      <c r="BA485" s="5">
        <f t="shared" si="714"/>
        <v>1.3302001787835643E-3</v>
      </c>
      <c r="BB485" s="5">
        <f t="shared" si="715"/>
        <v>8.476612605426648E-4</v>
      </c>
      <c r="BC485" s="5">
        <f t="shared" si="716"/>
        <v>4.3213322270448486E-4</v>
      </c>
      <c r="BD485" s="5">
        <f t="shared" si="717"/>
        <v>5.4249932985986687E-3</v>
      </c>
      <c r="BE485" s="5">
        <f t="shared" si="718"/>
        <v>9.2369099480001764E-3</v>
      </c>
      <c r="BF485" s="5">
        <f t="shared" si="719"/>
        <v>7.8636507633570527E-3</v>
      </c>
      <c r="BG485" s="5">
        <f t="shared" si="720"/>
        <v>4.463036785834343E-3</v>
      </c>
      <c r="BH485" s="5">
        <f t="shared" si="721"/>
        <v>1.899756673248459E-3</v>
      </c>
      <c r="BI485" s="5">
        <f t="shared" si="722"/>
        <v>6.4692729918915126E-4</v>
      </c>
      <c r="BJ485" s="8">
        <f t="shared" si="723"/>
        <v>0.24991599911961021</v>
      </c>
      <c r="BK485" s="8">
        <f t="shared" si="724"/>
        <v>0.18696871894426648</v>
      </c>
      <c r="BL485" s="8">
        <f t="shared" si="725"/>
        <v>0.50739216412116372</v>
      </c>
      <c r="BM485" s="8">
        <f t="shared" si="726"/>
        <v>0.7790394295073203</v>
      </c>
      <c r="BN485" s="8">
        <f t="shared" si="727"/>
        <v>0.20350096104873158</v>
      </c>
    </row>
    <row r="486" spans="1:66" x14ac:dyDescent="0.25">
      <c r="A486" t="s">
        <v>10</v>
      </c>
      <c r="B486" t="s">
        <v>245</v>
      </c>
      <c r="C486" t="s">
        <v>244</v>
      </c>
      <c r="D486" s="17"/>
      <c r="E486">
        <f>VLOOKUP(A486,home!$A$2:$E$405,3,FALSE)</f>
        <v>1.5425</v>
      </c>
      <c r="F486">
        <f>VLOOKUP(B486,home!$B$2:$E$405,3,FALSE)</f>
        <v>1.2966</v>
      </c>
      <c r="G486">
        <f>VLOOKUP(C486,away!$B$2:$E$405,4,FALSE)</f>
        <v>1.3347</v>
      </c>
      <c r="H486">
        <f>VLOOKUP(A486,away!$A$2:$E$405,3,FALSE)</f>
        <v>1.4443999999999999</v>
      </c>
      <c r="I486">
        <f>VLOOKUP(C486,away!$B$2:$E$405,3,FALSE)</f>
        <v>1.0589</v>
      </c>
      <c r="J486">
        <f>VLOOKUP(B486,home!$B$2:$E$405,4,FALSE)</f>
        <v>0.6109</v>
      </c>
      <c r="K486" s="3">
        <f t="shared" ref="K486:K545" si="728">E486*F486*G486</f>
        <v>2.6694073408499999</v>
      </c>
      <c r="L486" s="3">
        <f t="shared" ref="L486:L545" si="729">H486*I486*J486</f>
        <v>0.93435637524399995</v>
      </c>
      <c r="M486" s="5">
        <f t="shared" ref="M486:M545" si="730">_xlfn.POISSON.DIST(0,K486,FALSE) * _xlfn.POISSON.DIST(0,L486,FALSE)</f>
        <v>2.7221076998702267E-2</v>
      </c>
      <c r="N486" s="5">
        <f t="shared" ref="N486:N545" si="731">_xlfn.POISSON.DIST(1,K486,FALSE) * _xlfn.POISSON.DIST(0,L486,FALSE)</f>
        <v>7.2664142766178927E-2</v>
      </c>
      <c r="O486" s="5">
        <f t="shared" ref="O486:O545" si="732">_xlfn.POISSON.DIST(0,K486,FALSE) * _xlfn.POISSON.DIST(1,L486,FALSE)</f>
        <v>2.543418683474527E-2</v>
      </c>
      <c r="P486" s="5">
        <f t="shared" ref="P486:P545" si="733">_xlfn.POISSON.DIST(1,K486,FALSE) * _xlfn.POISSON.DIST(1,L486,FALSE)</f>
        <v>6.7894205045219452E-2</v>
      </c>
      <c r="Q486" s="5">
        <f t="shared" ref="Q486:Q545" si="734">_xlfn.POISSON.DIST(2,K486,FALSE) * _xlfn.POISSON.DIST(0,L486,FALSE)</f>
        <v>9.6985098058305241E-2</v>
      </c>
      <c r="R486" s="5">
        <f t="shared" ref="R486:R545" si="735">_xlfn.POISSON.DIST(0,K486,FALSE) * _xlfn.POISSON.DIST(2,L486,FALSE)</f>
        <v>1.1882297309095626E-2</v>
      </c>
      <c r="S486" s="5">
        <f t="shared" ref="S486:S545" si="736">_xlfn.POISSON.DIST(2,K486,FALSE) * _xlfn.POISSON.DIST(2,L486,FALSE)</f>
        <v>4.2335054183767797E-2</v>
      </c>
      <c r="T486" s="5">
        <f t="shared" ref="T486:T545" si="737">_xlfn.POISSON.DIST(2,K486,FALSE) * _xlfn.POISSON.DIST(1,L486,FALSE)</f>
        <v>9.0618644674441973E-2</v>
      </c>
      <c r="U486" s="5">
        <f t="shared" ref="U486:U545" si="738">_xlfn.POISSON.DIST(1,K486,FALSE) * _xlfn.POISSON.DIST(2,L486,FALSE)</f>
        <v>3.1718691663062064E-2</v>
      </c>
      <c r="V486" s="5">
        <f t="shared" ref="V486:V545" si="739">_xlfn.POISSON.DIST(3,K486,FALSE) * _xlfn.POISSON.DIST(3,L486,FALSE)</f>
        <v>1.1732350101317266E-2</v>
      </c>
      <c r="W486" s="5">
        <f t="shared" ref="W486:W545" si="740">_xlfn.POISSON.DIST(3,K486,FALSE) * _xlfn.POISSON.DIST(0,L486,FALSE)</f>
        <v>8.6297577569965686E-2</v>
      </c>
      <c r="X486" s="5">
        <f t="shared" ref="X486:X545" si="741">_xlfn.POISSON.DIST(3,K486,FALSE) * _xlfn.POISSON.DIST(1,L486,FALSE)</f>
        <v>8.063269177061104E-2</v>
      </c>
      <c r="Y486" s="5">
        <f t="shared" ref="Y486:Y545" si="742">_xlfn.POISSON.DIST(3,K486,FALSE) * _xlfn.POISSON.DIST(2,L486,FALSE)</f>
        <v>3.7669834804477415E-2</v>
      </c>
      <c r="Z486" s="5">
        <f t="shared" ref="Z486:Z545" si="743">_xlfn.POISSON.DIST(0,K486,FALSE) * _xlfn.POISSON.DIST(3,L486,FALSE)</f>
        <v>3.7007667477660421E-3</v>
      </c>
      <c r="AA486" s="5">
        <f t="shared" ref="AA486:AA545" si="744">_xlfn.POISSON.DIST(1,K486,FALSE) * _xlfn.POISSON.DIST(3,L486,FALSE)</f>
        <v>9.8788539232602546E-3</v>
      </c>
      <c r="AB486" s="5">
        <f t="shared" ref="AB486:AB545" si="745">_xlfn.POISSON.DIST(2,K486,FALSE) * _xlfn.POISSON.DIST(3,L486,FALSE)</f>
        <v>1.3185342590967875E-2</v>
      </c>
      <c r="AC486" s="5">
        <f t="shared" ref="AC486:AC545" si="746">_xlfn.POISSON.DIST(4,K486,FALSE) * _xlfn.POISSON.DIST(4,L486,FALSE)</f>
        <v>1.8289104236193306E-3</v>
      </c>
      <c r="AD486" s="5">
        <f t="shared" ref="AD486:AD545" si="747">_xlfn.POISSON.DIST(4,K486,FALSE) * _xlfn.POISSON.DIST(0,L486,FALSE)</f>
        <v>5.7590846765709684E-2</v>
      </c>
      <c r="AE486" s="5">
        <f t="shared" ref="AE486:AE545" si="748">_xlfn.POISSON.DIST(4,K486,FALSE) * _xlfn.POISSON.DIST(1,L486,FALSE)</f>
        <v>5.3810374831241133E-2</v>
      </c>
      <c r="AF486" s="5">
        <f t="shared" ref="AF486:AF545" si="749">_xlfn.POISSON.DIST(4,K486,FALSE) * _xlfn.POISSON.DIST(2,L486,FALSE)</f>
        <v>2.5139033388919711E-2</v>
      </c>
      <c r="AG486" s="5">
        <f t="shared" ref="AG486:AG545" si="750">_xlfn.POISSON.DIST(4,K486,FALSE) * _xlfn.POISSON.DIST(3,L486,FALSE)</f>
        <v>7.8296053714696397E-3</v>
      </c>
      <c r="AH486" s="5">
        <f t="shared" ref="AH486:AH545" si="751">_xlfn.POISSON.DIST(0,K486,FALSE) * _xlfn.POISSON.DIST(4,L486,FALSE)</f>
        <v>8.6445875101655127E-4</v>
      </c>
      <c r="AI486" s="5">
        <f t="shared" ref="AI486:AI545" si="752">_xlfn.POISSON.DIST(1,K486,FALSE) * _xlfn.POISSON.DIST(4,L486,FALSE)</f>
        <v>2.3075925358256046E-3</v>
      </c>
      <c r="AJ486" s="5">
        <f t="shared" ref="AJ486:AJ545" si="753">_xlfn.POISSON.DIST(2,K486,FALSE) * _xlfn.POISSON.DIST(4,L486,FALSE)</f>
        <v>3.0799522274117682E-3</v>
      </c>
      <c r="AK486" s="5">
        <f t="shared" ref="AK486:AK545" si="754">_xlfn.POISSON.DIST(3,K486,FALSE) * _xlfn.POISSON.DIST(4,L486,FALSE)</f>
        <v>2.7405490284400937E-3</v>
      </c>
      <c r="AL486" s="5">
        <f t="shared" ref="AL486:AL545" si="755">_xlfn.POISSON.DIST(5,K486,FALSE) * _xlfn.POISSON.DIST(5,L486,FALSE)</f>
        <v>1.8246510866042482E-4</v>
      </c>
      <c r="AM486" s="5">
        <f t="shared" ref="AM486:AM545" si="756">_xlfn.POISSON.DIST(5,K486,FALSE) * _xlfn.POISSON.DIST(0,L486,FALSE)</f>
        <v>3.0746685824430568E-2</v>
      </c>
      <c r="AN486" s="5">
        <f t="shared" ref="AN486:AN545" si="757">_xlfn.POISSON.DIST(5,K486,FALSE) * _xlfn.POISSON.DIST(1,L486,FALSE)</f>
        <v>2.8728361917681019E-2</v>
      </c>
      <c r="AO486" s="5">
        <f t="shared" ref="AO486:AO545" si="758">_xlfn.POISSON.DIST(5,K486,FALSE) * _xlfn.POISSON.DIST(2,L486,FALSE)</f>
        <v>1.3421264054051101E-2</v>
      </c>
      <c r="AP486" s="5">
        <f t="shared" ref="AP486:AP545" si="759">_xlfn.POISSON.DIST(5,K486,FALSE) * _xlfn.POISSON.DIST(3,L486,FALSE)</f>
        <v>4.1800812109119272E-3</v>
      </c>
      <c r="AQ486" s="5">
        <f t="shared" ref="AQ486:AQ545" si="760">_xlfn.POISSON.DIST(5,K486,FALSE) * _xlfn.POISSON.DIST(4,L486,FALSE)</f>
        <v>9.7642138211330443E-4</v>
      </c>
      <c r="AR486" s="5">
        <f t="shared" ref="AR486:AR545" si="761">_xlfn.POISSON.DIST(0,K486,FALSE) * _xlfn.POISSON.DIST(5,L486,FALSE)</f>
        <v>1.6154250902955612E-4</v>
      </c>
      <c r="AS486" s="5">
        <f t="shared" ref="AS486:AS545" si="762">_xlfn.POISSON.DIST(1,K486,FALSE) * _xlfn.POISSON.DIST(5,L486,FALSE)</f>
        <v>4.3122275946282454E-4</v>
      </c>
      <c r="AT486" s="5">
        <f t="shared" ref="AT486:AT545" si="763">_xlfn.POISSON.DIST(2,K486,FALSE) * _xlfn.POISSON.DIST(5,L486,FALSE)</f>
        <v>5.7555459982582891E-4</v>
      </c>
      <c r="AU486" s="5">
        <f t="shared" ref="AU486:AU545" si="764">_xlfn.POISSON.DIST(3,K486,FALSE) * _xlfn.POISSON.DIST(5,L486,FALSE)</f>
        <v>5.1212989127835055E-4</v>
      </c>
      <c r="AV486" s="5">
        <f t="shared" ref="AV486:AV545" si="765">_xlfn.POISSON.DIST(4,K486,FALSE) * _xlfn.POISSON.DIST(5,L486,FALSE)</f>
        <v>3.4177082281178537E-4</v>
      </c>
      <c r="AW486" s="5">
        <f t="shared" ref="AW486:AW545" si="766">_xlfn.POISSON.DIST(6,K486,FALSE) * _xlfn.POISSON.DIST(6,L486,FALSE)</f>
        <v>1.2641678257847889E-5</v>
      </c>
      <c r="AX486" s="5">
        <f t="shared" ref="AX486:AX545" si="767">_xlfn.POISSON.DIST(6,K486,FALSE) * _xlfn.POISSON.DIST(0,L486,FALSE)</f>
        <v>1.3679238141090592E-2</v>
      </c>
      <c r="AY486" s="5">
        <f t="shared" ref="AY486:AY545" si="768">_xlfn.POISSON.DIST(6,K486,FALSE) * _xlfn.POISSON.DIST(1,L486,FALSE)</f>
        <v>1.2781283365608877E-2</v>
      </c>
      <c r="AZ486" s="5">
        <f t="shared" ref="AZ486:AZ545" si="769">_xlfn.POISSON.DIST(6,K486,FALSE) * _xlfn.POISSON.DIST(2,L486,FALSE)</f>
        <v>5.9711367982283707E-3</v>
      </c>
      <c r="BA486" s="5">
        <f t="shared" ref="BA486:BA545" si="770">_xlfn.POISSON.DIST(6,K486,FALSE) * _xlfn.POISSON.DIST(3,L486,FALSE)</f>
        <v>1.8597232449595752E-3</v>
      </c>
      <c r="BB486" s="5">
        <f t="shared" ref="BB486:BB545" si="771">_xlfn.POISSON.DIST(6,K486,FALSE) * _xlfn.POISSON.DIST(4,L486,FALSE)</f>
        <v>4.3441106752935944E-4</v>
      </c>
      <c r="BC486" s="5">
        <f t="shared" ref="BC486:BC545" si="772">_xlfn.POISSON.DIST(6,K486,FALSE) * _xlfn.POISSON.DIST(5,L486,FALSE)</f>
        <v>8.1178950084521785E-5</v>
      </c>
      <c r="BD486" s="5">
        <f t="shared" ref="BD486:BD545" si="773">_xlfn.POISSON.DIST(0,K486,FALSE) * _xlfn.POISSON.DIST(6,L486,FALSE)</f>
        <v>2.515637886411285E-5</v>
      </c>
      <c r="BE486" s="5">
        <f t="shared" ref="BE486:BE545" si="774">_xlfn.POISSON.DIST(1,K486,FALSE) * _xlfn.POISSON.DIST(6,L486,FALSE)</f>
        <v>6.7152622409066625E-5</v>
      </c>
      <c r="BF486" s="5">
        <f t="shared" ref="BF486:BF545" si="775">_xlfn.POISSON.DIST(2,K486,FALSE) * _xlfn.POISSON.DIST(6,L486,FALSE)</f>
        <v>8.9628851608045357E-5</v>
      </c>
      <c r="BG486" s="5">
        <f t="shared" ref="BG486:BG545" si="776">_xlfn.POISSON.DIST(3,K486,FALSE) * _xlfn.POISSON.DIST(6,L486,FALSE)</f>
        <v>7.9751971478157185E-5</v>
      </c>
      <c r="BH486" s="5">
        <f t="shared" ref="BH486:BH545" si="777">_xlfn.POISSON.DIST(4,K486,FALSE) * _xlfn.POISSON.DIST(6,L486,FALSE)</f>
        <v>5.3222624527763163E-5</v>
      </c>
      <c r="BI486" s="5">
        <f t="shared" ref="BI486:BI545" si="778">_xlfn.POISSON.DIST(5,K486,FALSE) * _xlfn.POISSON.DIST(6,L486,FALSE)</f>
        <v>2.8414572922742837E-5</v>
      </c>
      <c r="BJ486" s="8">
        <f t="shared" ref="BJ486:BJ545" si="779">SUM(N486,Q486,T486,W486,X486,Y486,AD486,AE486,AF486,AG486,AM486,AN486,AO486,AP486,AQ486,AX486,AY486,AZ486,BA486,BB486,BC486)</f>
        <v>0.7220976359580098</v>
      </c>
      <c r="BK486" s="8">
        <f t="shared" ref="BK486:BK545" si="780">SUM(M486,P486,S486,V486,AC486,AL486,AY486)</f>
        <v>0.16397534522689541</v>
      </c>
      <c r="BL486" s="8">
        <f t="shared" ref="BL486:BL545" si="781">SUM(O486,R486,U486,AA486,AB486,AH486,AI486,AJ486,AK486,AR486,AS486,AT486,AU486,AV486,BD486,BE486,BF486,BG486,BH486,BI486)</f>
        <v>0.10345747246804335</v>
      </c>
      <c r="BM486" s="8">
        <f t="shared" ref="BM486:BM545" si="782">SUM(S486:BI486)</f>
        <v>0.6783815717011169</v>
      </c>
      <c r="BN486" s="8">
        <f t="shared" ref="BN486:BN545" si="783">SUM(M486:R486)</f>
        <v>0.30208100701224683</v>
      </c>
    </row>
    <row r="487" spans="1:66" x14ac:dyDescent="0.25">
      <c r="A487" t="s">
        <v>10</v>
      </c>
      <c r="B487" t="s">
        <v>50</v>
      </c>
      <c r="C487" t="s">
        <v>499</v>
      </c>
      <c r="D487" s="17"/>
      <c r="E487">
        <f>VLOOKUP(A487,home!$A$2:$E$405,3,FALSE)</f>
        <v>1.5425</v>
      </c>
      <c r="F487">
        <f>VLOOKUP(B487,home!$B$2:$E$405,3,FALSE)</f>
        <v>1.1059000000000001</v>
      </c>
      <c r="G487" t="e">
        <f>VLOOKUP(C487,away!$B$2:$E$405,4,FALSE)</f>
        <v>#N/A</v>
      </c>
      <c r="H487">
        <f>VLOOKUP(A487,away!$A$2:$E$405,3,FALSE)</f>
        <v>1.4443999999999999</v>
      </c>
      <c r="I487" t="e">
        <f>VLOOKUP(C487,away!$B$2:$E$405,3,FALSE)</f>
        <v>#N/A</v>
      </c>
      <c r="J487">
        <f>VLOOKUP(B487,home!$B$2:$E$405,4,FALSE)</f>
        <v>1.2218</v>
      </c>
      <c r="K487" s="3" t="e">
        <f t="shared" si="728"/>
        <v>#N/A</v>
      </c>
      <c r="L487" s="3" t="e">
        <f t="shared" si="729"/>
        <v>#N/A</v>
      </c>
      <c r="M487" s="5" t="e">
        <f t="shared" si="730"/>
        <v>#N/A</v>
      </c>
      <c r="N487" s="5" t="e">
        <f t="shared" si="731"/>
        <v>#N/A</v>
      </c>
      <c r="O487" s="5" t="e">
        <f t="shared" si="732"/>
        <v>#N/A</v>
      </c>
      <c r="P487" s="5" t="e">
        <f t="shared" si="733"/>
        <v>#N/A</v>
      </c>
      <c r="Q487" s="5" t="e">
        <f t="shared" si="734"/>
        <v>#N/A</v>
      </c>
      <c r="R487" s="5" t="e">
        <f t="shared" si="735"/>
        <v>#N/A</v>
      </c>
      <c r="S487" s="5" t="e">
        <f t="shared" si="736"/>
        <v>#N/A</v>
      </c>
      <c r="T487" s="5" t="e">
        <f t="shared" si="737"/>
        <v>#N/A</v>
      </c>
      <c r="U487" s="5" t="e">
        <f t="shared" si="738"/>
        <v>#N/A</v>
      </c>
      <c r="V487" s="5" t="e">
        <f t="shared" si="739"/>
        <v>#N/A</v>
      </c>
      <c r="W487" s="5" t="e">
        <f t="shared" si="740"/>
        <v>#N/A</v>
      </c>
      <c r="X487" s="5" t="e">
        <f t="shared" si="741"/>
        <v>#N/A</v>
      </c>
      <c r="Y487" s="5" t="e">
        <f t="shared" si="742"/>
        <v>#N/A</v>
      </c>
      <c r="Z487" s="5" t="e">
        <f t="shared" si="743"/>
        <v>#N/A</v>
      </c>
      <c r="AA487" s="5" t="e">
        <f t="shared" si="744"/>
        <v>#N/A</v>
      </c>
      <c r="AB487" s="5" t="e">
        <f t="shared" si="745"/>
        <v>#N/A</v>
      </c>
      <c r="AC487" s="5" t="e">
        <f t="shared" si="746"/>
        <v>#N/A</v>
      </c>
      <c r="AD487" s="5" t="e">
        <f t="shared" si="747"/>
        <v>#N/A</v>
      </c>
      <c r="AE487" s="5" t="e">
        <f t="shared" si="748"/>
        <v>#N/A</v>
      </c>
      <c r="AF487" s="5" t="e">
        <f t="shared" si="749"/>
        <v>#N/A</v>
      </c>
      <c r="AG487" s="5" t="e">
        <f t="shared" si="750"/>
        <v>#N/A</v>
      </c>
      <c r="AH487" s="5" t="e">
        <f t="shared" si="751"/>
        <v>#N/A</v>
      </c>
      <c r="AI487" s="5" t="e">
        <f t="shared" si="752"/>
        <v>#N/A</v>
      </c>
      <c r="AJ487" s="5" t="e">
        <f t="shared" si="753"/>
        <v>#N/A</v>
      </c>
      <c r="AK487" s="5" t="e">
        <f t="shared" si="754"/>
        <v>#N/A</v>
      </c>
      <c r="AL487" s="5" t="e">
        <f t="shared" si="755"/>
        <v>#N/A</v>
      </c>
      <c r="AM487" s="5" t="e">
        <f t="shared" si="756"/>
        <v>#N/A</v>
      </c>
      <c r="AN487" s="5" t="e">
        <f t="shared" si="757"/>
        <v>#N/A</v>
      </c>
      <c r="AO487" s="5" t="e">
        <f t="shared" si="758"/>
        <v>#N/A</v>
      </c>
      <c r="AP487" s="5" t="e">
        <f t="shared" si="759"/>
        <v>#N/A</v>
      </c>
      <c r="AQ487" s="5" t="e">
        <f t="shared" si="760"/>
        <v>#N/A</v>
      </c>
      <c r="AR487" s="5" t="e">
        <f t="shared" si="761"/>
        <v>#N/A</v>
      </c>
      <c r="AS487" s="5" t="e">
        <f t="shared" si="762"/>
        <v>#N/A</v>
      </c>
      <c r="AT487" s="5" t="e">
        <f t="shared" si="763"/>
        <v>#N/A</v>
      </c>
      <c r="AU487" s="5" t="e">
        <f t="shared" si="764"/>
        <v>#N/A</v>
      </c>
      <c r="AV487" s="5" t="e">
        <f t="shared" si="765"/>
        <v>#N/A</v>
      </c>
      <c r="AW487" s="5" t="e">
        <f t="shared" si="766"/>
        <v>#N/A</v>
      </c>
      <c r="AX487" s="5" t="e">
        <f t="shared" si="767"/>
        <v>#N/A</v>
      </c>
      <c r="AY487" s="5" t="e">
        <f t="shared" si="768"/>
        <v>#N/A</v>
      </c>
      <c r="AZ487" s="5" t="e">
        <f t="shared" si="769"/>
        <v>#N/A</v>
      </c>
      <c r="BA487" s="5" t="e">
        <f t="shared" si="770"/>
        <v>#N/A</v>
      </c>
      <c r="BB487" s="5" t="e">
        <f t="shared" si="771"/>
        <v>#N/A</v>
      </c>
      <c r="BC487" s="5" t="e">
        <f t="shared" si="772"/>
        <v>#N/A</v>
      </c>
      <c r="BD487" s="5" t="e">
        <f t="shared" si="773"/>
        <v>#N/A</v>
      </c>
      <c r="BE487" s="5" t="e">
        <f t="shared" si="774"/>
        <v>#N/A</v>
      </c>
      <c r="BF487" s="5" t="e">
        <f t="shared" si="775"/>
        <v>#N/A</v>
      </c>
      <c r="BG487" s="5" t="e">
        <f t="shared" si="776"/>
        <v>#N/A</v>
      </c>
      <c r="BH487" s="5" t="e">
        <f t="shared" si="777"/>
        <v>#N/A</v>
      </c>
      <c r="BI487" s="5" t="e">
        <f t="shared" si="778"/>
        <v>#N/A</v>
      </c>
      <c r="BJ487" s="8" t="e">
        <f t="shared" si="779"/>
        <v>#N/A</v>
      </c>
      <c r="BK487" s="8" t="e">
        <f t="shared" si="780"/>
        <v>#N/A</v>
      </c>
      <c r="BL487" s="8" t="e">
        <f t="shared" si="781"/>
        <v>#N/A</v>
      </c>
      <c r="BM487" s="8" t="e">
        <f t="shared" si="782"/>
        <v>#N/A</v>
      </c>
      <c r="BN487" s="8" t="e">
        <f t="shared" si="783"/>
        <v>#N/A</v>
      </c>
    </row>
    <row r="488" spans="1:66" x14ac:dyDescent="0.25">
      <c r="A488" t="s">
        <v>13</v>
      </c>
      <c r="B488" t="s">
        <v>55</v>
      </c>
      <c r="C488" t="s">
        <v>14</v>
      </c>
      <c r="D488" s="17"/>
      <c r="E488">
        <f>VLOOKUP(A488,home!$A$2:$E$405,3,FALSE)</f>
        <v>1.4837</v>
      </c>
      <c r="F488">
        <f>VLOOKUP(B488,home!$B$2:$E$405,3,FALSE)</f>
        <v>1.0307999999999999</v>
      </c>
      <c r="G488">
        <f>VLOOKUP(C488,away!$B$2:$E$405,4,FALSE)</f>
        <v>0.83260000000000001</v>
      </c>
      <c r="H488">
        <f>VLOOKUP(A488,away!$A$2:$E$405,3,FALSE)</f>
        <v>1.2190000000000001</v>
      </c>
      <c r="I488">
        <f>VLOOKUP(C488,away!$B$2:$E$405,3,FALSE)</f>
        <v>0.82030000000000003</v>
      </c>
      <c r="J488">
        <f>VLOOKUP(B488,home!$B$2:$E$405,4,FALSE)</f>
        <v>1.0134000000000001</v>
      </c>
      <c r="K488" s="3">
        <f t="shared" si="728"/>
        <v>1.2733767414959998</v>
      </c>
      <c r="L488" s="3">
        <f t="shared" si="729"/>
        <v>1.0133449723800003</v>
      </c>
      <c r="M488" s="5">
        <f t="shared" si="730"/>
        <v>0.10159898704916394</v>
      </c>
      <c r="N488" s="5">
        <f t="shared" si="731"/>
        <v>0.12937378706795866</v>
      </c>
      <c r="O488" s="5">
        <f t="shared" si="732"/>
        <v>0.10295482272517104</v>
      </c>
      <c r="P488" s="5">
        <f t="shared" si="733"/>
        <v>0.13110027668307661</v>
      </c>
      <c r="Q488" s="5">
        <f t="shared" si="734"/>
        <v>8.237078570579727E-2</v>
      </c>
      <c r="R488" s="5">
        <f t="shared" si="735"/>
        <v>5.216437599541314E-2</v>
      </c>
      <c r="S488" s="5">
        <f t="shared" si="736"/>
        <v>4.2291963349157913E-2</v>
      </c>
      <c r="T488" s="5">
        <f t="shared" si="737"/>
        <v>8.3470021565960062E-2</v>
      </c>
      <c r="U488" s="5">
        <f t="shared" si="738"/>
        <v>6.6424903127211332E-2</v>
      </c>
      <c r="V488" s="5">
        <f t="shared" si="739"/>
        <v>6.0635863687435176E-3</v>
      </c>
      <c r="W488" s="5">
        <f t="shared" si="740"/>
        <v>3.496301423217113E-2</v>
      </c>
      <c r="X488" s="5">
        <f t="shared" si="741"/>
        <v>3.5429594691421012E-2</v>
      </c>
      <c r="Y488" s="5">
        <f t="shared" si="742"/>
        <v>1.7951200827006315E-2</v>
      </c>
      <c r="Z488" s="5">
        <f t="shared" si="743"/>
        <v>1.762016938409729E-2</v>
      </c>
      <c r="AA488" s="5">
        <f t="shared" si="744"/>
        <v>2.2437113874929387E-2</v>
      </c>
      <c r="AB488" s="5">
        <f t="shared" si="745"/>
        <v>1.4285449477316137E-2</v>
      </c>
      <c r="AC488" s="5">
        <f t="shared" si="746"/>
        <v>4.8901684069530601E-4</v>
      </c>
      <c r="AD488" s="5">
        <f t="shared" si="747"/>
        <v>1.1130272283960093E-2</v>
      </c>
      <c r="AE488" s="5">
        <f t="shared" si="748"/>
        <v>1.1278805460171425E-2</v>
      </c>
      <c r="AF488" s="5">
        <f t="shared" si="749"/>
        <v>5.7146604037584042E-3</v>
      </c>
      <c r="AG488" s="5">
        <f t="shared" si="750"/>
        <v>1.9303074630025474E-3</v>
      </c>
      <c r="AH488" s="5">
        <f t="shared" si="751"/>
        <v>4.4638275144647478E-3</v>
      </c>
      <c r="AI488" s="5">
        <f t="shared" si="752"/>
        <v>5.6841341349693087E-3</v>
      </c>
      <c r="AJ488" s="5">
        <f t="shared" si="753"/>
        <v>3.6190221015067019E-3</v>
      </c>
      <c r="AK488" s="5">
        <f t="shared" si="754"/>
        <v>1.5361261903395363E-3</v>
      </c>
      <c r="AL488" s="5">
        <f t="shared" si="755"/>
        <v>2.5240504843543582E-5</v>
      </c>
      <c r="AM488" s="5">
        <f t="shared" si="756"/>
        <v>2.8346059705824664E-3</v>
      </c>
      <c r="AN488" s="5">
        <f t="shared" si="757"/>
        <v>2.8724337089680732E-3</v>
      </c>
      <c r="AO488" s="5">
        <f t="shared" si="758"/>
        <v>1.4553831287388171E-3</v>
      </c>
      <c r="AP488" s="5">
        <f t="shared" si="759"/>
        <v>4.9160172546471839E-4</v>
      </c>
      <c r="AQ488" s="5">
        <f t="shared" si="760"/>
        <v>1.2454053422825134E-4</v>
      </c>
      <c r="AR488" s="5">
        <f t="shared" si="761"/>
        <v>9.0467943387087361E-4</v>
      </c>
      <c r="AS488" s="5">
        <f t="shared" si="762"/>
        <v>1.1519977496009389E-3</v>
      </c>
      <c r="AT488" s="5">
        <f t="shared" si="763"/>
        <v>7.3346357029878428E-4</v>
      </c>
      <c r="AU488" s="5">
        <f t="shared" si="764"/>
        <v>3.1132515038436267E-4</v>
      </c>
      <c r="AV488" s="5">
        <f t="shared" si="765"/>
        <v>9.9108551385548033E-5</v>
      </c>
      <c r="AW488" s="5">
        <f t="shared" si="766"/>
        <v>9.0471078302730775E-7</v>
      </c>
      <c r="AX488" s="5">
        <f t="shared" si="767"/>
        <v>6.0158688570756728E-4</v>
      </c>
      <c r="AY488" s="5">
        <f t="shared" si="768"/>
        <v>6.0961504608150513E-4</v>
      </c>
      <c r="AZ488" s="5">
        <f t="shared" si="769"/>
        <v>3.0887517101694774E-4</v>
      </c>
      <c r="BA488" s="5">
        <f t="shared" si="770"/>
        <v>1.0433236721434559E-4</v>
      </c>
      <c r="BB488" s="5">
        <f t="shared" si="771"/>
        <v>2.6431169943290267E-5</v>
      </c>
      <c r="BC488" s="5">
        <f t="shared" si="772"/>
        <v>5.3567786352309162E-6</v>
      </c>
      <c r="BD488" s="5">
        <f t="shared" si="773"/>
        <v>1.5279205932143907E-4</v>
      </c>
      <c r="BE488" s="5">
        <f t="shared" si="774"/>
        <v>1.9456185462519757E-4</v>
      </c>
      <c r="BF488" s="5">
        <f t="shared" si="775"/>
        <v>1.2387527023102629E-4</v>
      </c>
      <c r="BG488" s="5">
        <f t="shared" si="776"/>
        <v>5.2579962652906884E-5</v>
      </c>
      <c r="BH488" s="5">
        <f t="shared" si="777"/>
        <v>1.6738525377734998E-5</v>
      </c>
      <c r="BI488" s="5">
        <f t="shared" si="778"/>
        <v>4.2628897805896544E-6</v>
      </c>
      <c r="BJ488" s="8">
        <f t="shared" si="779"/>
        <v>0.42304721218778801</v>
      </c>
      <c r="BK488" s="8">
        <f t="shared" si="780"/>
        <v>0.28217868584176226</v>
      </c>
      <c r="BL488" s="8">
        <f t="shared" si="781"/>
        <v>0.27731516015885077</v>
      </c>
      <c r="BM488" s="8">
        <f t="shared" si="782"/>
        <v>0.39998948201061924</v>
      </c>
      <c r="BN488" s="8">
        <f t="shared" si="783"/>
        <v>0.59956303522658061</v>
      </c>
    </row>
    <row r="489" spans="1:66" x14ac:dyDescent="0.25">
      <c r="A489" t="s">
        <v>13</v>
      </c>
      <c r="B489" t="s">
        <v>248</v>
      </c>
      <c r="C489" t="s">
        <v>53</v>
      </c>
      <c r="D489" s="17"/>
      <c r="E489">
        <f>VLOOKUP(A489,home!$A$2:$E$405,3,FALSE)</f>
        <v>1.4837</v>
      </c>
      <c r="F489">
        <f>VLOOKUP(B489,home!$B$2:$E$405,3,FALSE)</f>
        <v>2.1013000000000002</v>
      </c>
      <c r="G489">
        <f>VLOOKUP(C489,away!$B$2:$E$405,4,FALSE)</f>
        <v>1.1496999999999999</v>
      </c>
      <c r="H489">
        <f>VLOOKUP(A489,away!$A$2:$E$405,3,FALSE)</f>
        <v>1.2190000000000001</v>
      </c>
      <c r="I489">
        <f>VLOOKUP(C489,away!$B$2:$E$405,3,FALSE)</f>
        <v>0.67559999999999998</v>
      </c>
      <c r="J489">
        <f>VLOOKUP(B489,home!$B$2:$E$405,4,FALSE)</f>
        <v>0.91690000000000005</v>
      </c>
      <c r="K489" s="3">
        <f t="shared" si="728"/>
        <v>3.584418321857</v>
      </c>
      <c r="L489" s="3">
        <f t="shared" si="729"/>
        <v>0.7551188631600001</v>
      </c>
      <c r="M489" s="5">
        <f t="shared" si="730"/>
        <v>1.3042563100429238E-2</v>
      </c>
      <c r="N489" s="5">
        <f t="shared" si="731"/>
        <v>4.6750002141154601E-2</v>
      </c>
      <c r="O489" s="5">
        <f t="shared" si="732"/>
        <v>9.8486854210886911E-3</v>
      </c>
      <c r="P489" s="5">
        <f t="shared" si="733"/>
        <v>3.5301808469556231E-2</v>
      </c>
      <c r="Q489" s="5">
        <f t="shared" si="734"/>
        <v>8.3785782110804299E-2</v>
      </c>
      <c r="R489" s="5">
        <f t="shared" si="735"/>
        <v>3.7184640693964798E-3</v>
      </c>
      <c r="S489" s="5">
        <f t="shared" si="736"/>
        <v>2.3887514893069957E-2</v>
      </c>
      <c r="T489" s="5">
        <f t="shared" si="737"/>
        <v>6.3268224536481996E-2</v>
      </c>
      <c r="U489" s="5">
        <f t="shared" si="738"/>
        <v>1.3328530739511683E-2</v>
      </c>
      <c r="V489" s="5">
        <f t="shared" si="739"/>
        <v>7.1839362407827723E-3</v>
      </c>
      <c r="W489" s="5">
        <f t="shared" si="740"/>
        <v>0.10010776416969511</v>
      </c>
      <c r="X489" s="5">
        <f t="shared" si="741"/>
        <v>7.5593261073309548E-2</v>
      </c>
      <c r="Y489" s="5">
        <f t="shared" si="742"/>
        <v>2.85409486821173E-2</v>
      </c>
      <c r="Z489" s="5">
        <f t="shared" si="743"/>
        <v>9.3596078692799239E-4</v>
      </c>
      <c r="AA489" s="5">
        <f t="shared" si="744"/>
        <v>3.3548749932043919E-3</v>
      </c>
      <c r="AB489" s="5">
        <f t="shared" si="745"/>
        <v>6.0126376965908522E-3</v>
      </c>
      <c r="AC489" s="5">
        <f t="shared" si="746"/>
        <v>1.2152804019272432E-3</v>
      </c>
      <c r="AD489" s="5">
        <f t="shared" si="747"/>
        <v>8.970702601249872E-2</v>
      </c>
      <c r="AE489" s="5">
        <f t="shared" si="748"/>
        <v>6.7739467500022577E-2</v>
      </c>
      <c r="AF489" s="5">
        <f t="shared" si="749"/>
        <v>2.5575674844840416E-2</v>
      </c>
      <c r="AG489" s="5">
        <f t="shared" si="750"/>
        <v>6.4375581711285683E-3</v>
      </c>
      <c r="AH489" s="5">
        <f t="shared" si="751"/>
        <v>1.7669041134685118E-4</v>
      </c>
      <c r="AI489" s="5">
        <f t="shared" si="752"/>
        <v>6.3333234772810338E-4</v>
      </c>
      <c r="AJ489" s="5">
        <f t="shared" si="753"/>
        <v>1.1350640355106613E-3</v>
      </c>
      <c r="AK489" s="5">
        <f t="shared" si="754"/>
        <v>1.3561814417884527E-3</v>
      </c>
      <c r="AL489" s="5">
        <f t="shared" si="755"/>
        <v>1.3157412589931487E-4</v>
      </c>
      <c r="AM489" s="5">
        <f t="shared" si="756"/>
        <v>6.4309501527700583E-2</v>
      </c>
      <c r="AN489" s="5">
        <f t="shared" si="757"/>
        <v>4.8561317683983543E-2</v>
      </c>
      <c r="AO489" s="5">
        <f t="shared" si="758"/>
        <v>1.8334783501540632E-2</v>
      </c>
      <c r="AP489" s="5">
        <f t="shared" si="759"/>
        <v>4.6149802913226954E-3</v>
      </c>
      <c r="AQ489" s="5">
        <f t="shared" si="760"/>
        <v>8.7121466777234993E-4</v>
      </c>
      <c r="AR489" s="5">
        <f t="shared" si="761"/>
        <v>2.6684452509501421E-5</v>
      </c>
      <c r="AS489" s="5">
        <f t="shared" si="762"/>
        <v>9.5648240483779906E-5</v>
      </c>
      <c r="AT489" s="5">
        <f t="shared" si="763"/>
        <v>1.7142165282172262E-4</v>
      </c>
      <c r="AU489" s="5">
        <f t="shared" si="764"/>
        <v>2.0481563771239736E-4</v>
      </c>
      <c r="AV489" s="5">
        <f t="shared" si="765"/>
        <v>1.8353623110478568E-4</v>
      </c>
      <c r="AW489" s="5">
        <f t="shared" si="766"/>
        <v>9.8924075571337691E-6</v>
      </c>
      <c r="AX489" s="5">
        <f t="shared" si="767"/>
        <v>3.8418692590896773E-2</v>
      </c>
      <c r="AY489" s="5">
        <f t="shared" si="768"/>
        <v>2.9010679473331486E-2</v>
      </c>
      <c r="AZ489" s="5">
        <f t="shared" si="769"/>
        <v>1.0953255651700612E-2</v>
      </c>
      <c r="BA489" s="5">
        <f t="shared" si="770"/>
        <v>2.7570033185376707E-3</v>
      </c>
      <c r="BB489" s="5">
        <f t="shared" si="771"/>
        <v>5.2046630290562834E-4</v>
      </c>
      <c r="BC489" s="5">
        <f t="shared" si="772"/>
        <v>7.8602784592637296E-5</v>
      </c>
      <c r="BD489" s="5">
        <f t="shared" si="773"/>
        <v>3.358322240503619E-6</v>
      </c>
      <c r="BE489" s="5">
        <f t="shared" si="774"/>
        <v>1.2037631769561021E-5</v>
      </c>
      <c r="BF489" s="5">
        <f t="shared" si="775"/>
        <v>2.157395393329122E-5</v>
      </c>
      <c r="BG489" s="5">
        <f t="shared" si="776"/>
        <v>2.5776691917795976E-5</v>
      </c>
      <c r="BH489" s="5">
        <f t="shared" si="777"/>
        <v>2.3098611696752788E-5</v>
      </c>
      <c r="BI489" s="5">
        <f t="shared" si="778"/>
        <v>1.6559017395060221E-5</v>
      </c>
      <c r="BJ489" s="8">
        <f t="shared" si="779"/>
        <v>0.80593620703633762</v>
      </c>
      <c r="BK489" s="8">
        <f t="shared" si="780"/>
        <v>0.10977335670499623</v>
      </c>
      <c r="BL489" s="8">
        <f t="shared" si="781"/>
        <v>4.0348971599751329E-2</v>
      </c>
      <c r="BM489" s="8">
        <f t="shared" si="782"/>
        <v>0.73554640374980951</v>
      </c>
      <c r="BN489" s="8">
        <f t="shared" si="783"/>
        <v>0.19244730531242957</v>
      </c>
    </row>
    <row r="490" spans="1:66" x14ac:dyDescent="0.25">
      <c r="A490" t="s">
        <v>16</v>
      </c>
      <c r="B490" t="s">
        <v>65</v>
      </c>
      <c r="C490" t="s">
        <v>257</v>
      </c>
      <c r="D490" s="17"/>
      <c r="E490">
        <f>VLOOKUP(A490,home!$A$2:$E$405,3,FALSE)</f>
        <v>1.6373</v>
      </c>
      <c r="F490">
        <f>VLOOKUP(B490,home!$B$2:$E$405,3,FALSE)</f>
        <v>1.0419</v>
      </c>
      <c r="G490">
        <f>VLOOKUP(C490,away!$B$2:$E$405,4,FALSE)</f>
        <v>1.4012</v>
      </c>
      <c r="H490">
        <f>VLOOKUP(A490,away!$A$2:$E$405,3,FALSE)</f>
        <v>1.3301000000000001</v>
      </c>
      <c r="I490">
        <f>VLOOKUP(C490,away!$B$2:$E$405,3,FALSE)</f>
        <v>0.53069999999999995</v>
      </c>
      <c r="J490">
        <f>VLOOKUP(B490,home!$B$2:$E$405,4,FALSE)</f>
        <v>1.2383</v>
      </c>
      <c r="K490" s="3">
        <f t="shared" si="728"/>
        <v>2.3903111014439999</v>
      </c>
      <c r="L490" s="3">
        <f t="shared" si="729"/>
        <v>0.87409624388099993</v>
      </c>
      <c r="M490" s="5">
        <f t="shared" si="730"/>
        <v>3.8219579385290761E-2</v>
      </c>
      <c r="N490" s="5">
        <f t="shared" si="731"/>
        <v>9.1356684897180754E-2</v>
      </c>
      <c r="O490" s="5">
        <f t="shared" si="732"/>
        <v>3.340759078339435E-2</v>
      </c>
      <c r="P490" s="5">
        <f t="shared" si="733"/>
        <v>7.9854535122045767E-2</v>
      </c>
      <c r="Q490" s="5">
        <f t="shared" si="734"/>
        <v>0.10918544905042629</v>
      </c>
      <c r="R490" s="5">
        <f t="shared" si="735"/>
        <v>1.4600724810439256E-2</v>
      </c>
      <c r="S490" s="5">
        <f t="shared" si="736"/>
        <v>4.1711256914121121E-2</v>
      </c>
      <c r="T490" s="5">
        <f t="shared" si="737"/>
        <v>9.5438590901437914E-2</v>
      </c>
      <c r="U490" s="5">
        <f t="shared" si="738"/>
        <v>3.4900274603521797E-2</v>
      </c>
      <c r="V490" s="5">
        <f t="shared" si="739"/>
        <v>9.6833237012873049E-3</v>
      </c>
      <c r="W490" s="5">
        <f t="shared" si="740"/>
        <v>8.6995730327127388E-2</v>
      </c>
      <c r="X490" s="5">
        <f t="shared" si="741"/>
        <v>7.6042641112626444E-2</v>
      </c>
      <c r="Y490" s="5">
        <f t="shared" si="742"/>
        <v>3.3234293485668837E-2</v>
      </c>
      <c r="Z490" s="5">
        <f t="shared" si="743"/>
        <v>4.2541462382483597E-3</v>
      </c>
      <c r="AA490" s="5">
        <f t="shared" si="744"/>
        <v>1.0168732980451286E-2</v>
      </c>
      <c r="AB490" s="5">
        <f t="shared" si="745"/>
        <v>1.2153217665396222E-2</v>
      </c>
      <c r="AC490" s="5">
        <f t="shared" si="746"/>
        <v>1.2644980090037671E-3</v>
      </c>
      <c r="AD490" s="5">
        <f t="shared" si="747"/>
        <v>5.1986714994790267E-2</v>
      </c>
      <c r="AE490" s="5">
        <f t="shared" si="748"/>
        <v>4.5441392308658228E-2</v>
      </c>
      <c r="AF490" s="5">
        <f t="shared" si="749"/>
        <v>1.9860075166860558E-2</v>
      </c>
      <c r="AG490" s="5">
        <f t="shared" si="750"/>
        <v>5.7865390355157122E-3</v>
      </c>
      <c r="AH490" s="5">
        <f t="shared" si="751"/>
        <v>9.2963331194334412E-4</v>
      </c>
      <c r="AI490" s="5">
        <f t="shared" si="752"/>
        <v>2.2221128258103286E-3</v>
      </c>
      <c r="AJ490" s="5">
        <f t="shared" si="753"/>
        <v>2.6557704780977628E-3</v>
      </c>
      <c r="AK490" s="5">
        <f t="shared" si="754"/>
        <v>2.1160392188947739E-3</v>
      </c>
      <c r="AL490" s="5">
        <f t="shared" si="755"/>
        <v>1.056797613116695E-4</v>
      </c>
      <c r="AM490" s="5">
        <f t="shared" si="756"/>
        <v>2.4852884395930488E-2</v>
      </c>
      <c r="AN490" s="5">
        <f t="shared" si="757"/>
        <v>2.1723812900091555E-2</v>
      </c>
      <c r="AO490" s="5">
        <f t="shared" si="758"/>
        <v>9.4943516293718201E-3</v>
      </c>
      <c r="AP490" s="5">
        <f t="shared" si="759"/>
        <v>2.7663256991064533E-3</v>
      </c>
      <c r="AQ490" s="5">
        <f t="shared" si="760"/>
        <v>6.0450872573510799E-4</v>
      </c>
      <c r="AR490" s="5">
        <f t="shared" si="761"/>
        <v>1.6251779723126621E-4</v>
      </c>
      <c r="AS490" s="5">
        <f t="shared" si="762"/>
        <v>3.8846809490412058E-4</v>
      </c>
      <c r="AT490" s="5">
        <f t="shared" si="763"/>
        <v>4.6427979990306041E-4</v>
      </c>
      <c r="AU490" s="5">
        <f t="shared" si="764"/>
        <v>3.6992438662816139E-4</v>
      </c>
      <c r="AV490" s="5">
        <f t="shared" si="765"/>
        <v>2.2105859201303915E-4</v>
      </c>
      <c r="AW490" s="5">
        <f t="shared" si="766"/>
        <v>6.1334242430202987E-6</v>
      </c>
      <c r="AX490" s="5">
        <f t="shared" si="767"/>
        <v>9.9010209124161686E-3</v>
      </c>
      <c r="AY490" s="5">
        <f t="shared" si="768"/>
        <v>8.6544451901302034E-3</v>
      </c>
      <c r="AZ490" s="5">
        <f t="shared" si="769"/>
        <v>3.7824090167833985E-3</v>
      </c>
      <c r="BA490" s="5">
        <f t="shared" si="770"/>
        <v>1.1020631714639983E-3</v>
      </c>
      <c r="BB490" s="5">
        <f t="shared" si="771"/>
        <v>2.4082731967406583E-4</v>
      </c>
      <c r="BC490" s="5">
        <f t="shared" si="772"/>
        <v>4.2101251110205955E-5</v>
      </c>
      <c r="BD490" s="5">
        <f t="shared" si="773"/>
        <v>2.3676032687277284E-5</v>
      </c>
      <c r="BE490" s="5">
        <f t="shared" si="774"/>
        <v>5.6593083770549916E-5</v>
      </c>
      <c r="BF490" s="5">
        <f t="shared" si="775"/>
        <v>6.7637538200847864E-5</v>
      </c>
      <c r="BG490" s="5">
        <f t="shared" si="776"/>
        <v>5.3891586145276422E-5</v>
      </c>
      <c r="BH490" s="5">
        <f t="shared" si="777"/>
        <v>3.2204414159369972E-5</v>
      </c>
      <c r="BI490" s="5">
        <f t="shared" si="778"/>
        <v>1.5395713736128478E-5</v>
      </c>
      <c r="BJ490" s="8">
        <f t="shared" si="779"/>
        <v>0.69849286149210588</v>
      </c>
      <c r="BK490" s="8">
        <f t="shared" si="780"/>
        <v>0.17949331808319061</v>
      </c>
      <c r="BL490" s="8">
        <f t="shared" si="781"/>
        <v>0.11500974371732824</v>
      </c>
      <c r="BM490" s="8">
        <f t="shared" si="782"/>
        <v>0.62197719371620874</v>
      </c>
      <c r="BN490" s="8">
        <f t="shared" si="783"/>
        <v>0.36662456404877719</v>
      </c>
    </row>
    <row r="491" spans="1:66" x14ac:dyDescent="0.25">
      <c r="A491" t="s">
        <v>16</v>
      </c>
      <c r="B491" t="s">
        <v>322</v>
      </c>
      <c r="C491" t="s">
        <v>253</v>
      </c>
      <c r="D491" s="17"/>
      <c r="E491">
        <f>VLOOKUP(A491,home!$A$2:$E$405,3,FALSE)</f>
        <v>1.6373</v>
      </c>
      <c r="F491">
        <f>VLOOKUP(B491,home!$B$2:$E$405,3,FALSE)</f>
        <v>1.4371</v>
      </c>
      <c r="G491">
        <f>VLOOKUP(C491,away!$B$2:$E$405,4,FALSE)</f>
        <v>1.1496999999999999</v>
      </c>
      <c r="H491">
        <f>VLOOKUP(A491,away!$A$2:$E$405,3,FALSE)</f>
        <v>1.3301000000000001</v>
      </c>
      <c r="I491">
        <f>VLOOKUP(C491,away!$B$2:$E$405,3,FALSE)</f>
        <v>1.5036</v>
      </c>
      <c r="J491">
        <f>VLOOKUP(B491,home!$B$2:$E$405,4,FALSE)</f>
        <v>0.70760000000000001</v>
      </c>
      <c r="K491" s="3">
        <f t="shared" si="728"/>
        <v>2.705202515351</v>
      </c>
      <c r="L491" s="3">
        <f t="shared" si="729"/>
        <v>1.4151563835360002</v>
      </c>
      <c r="M491" s="5">
        <f t="shared" si="730"/>
        <v>1.6238685349886695E-2</v>
      </c>
      <c r="N491" s="5">
        <f t="shared" si="731"/>
        <v>4.3928932454506922E-2</v>
      </c>
      <c r="O491" s="5">
        <f t="shared" si="732"/>
        <v>2.2980279233124682E-2</v>
      </c>
      <c r="P491" s="5">
        <f t="shared" si="733"/>
        <v>6.2166309184917237E-2</v>
      </c>
      <c r="Q491" s="5">
        <f t="shared" si="734"/>
        <v>5.9418329286308157E-2</v>
      </c>
      <c r="R491" s="5">
        <f t="shared" si="735"/>
        <v>1.626034442609809E-2</v>
      </c>
      <c r="S491" s="5">
        <f t="shared" si="736"/>
        <v>5.9497581152739253E-2</v>
      </c>
      <c r="T491" s="5">
        <f t="shared" si="737"/>
        <v>8.4086227988563036E-2</v>
      </c>
      <c r="U491" s="5">
        <f t="shared" si="738"/>
        <v>4.3987524641954164E-2</v>
      </c>
      <c r="V491" s="5">
        <f t="shared" si="739"/>
        <v>2.5308186017942231E-2</v>
      </c>
      <c r="W491" s="5">
        <f t="shared" si="740"/>
        <v>5.3579537947758271E-2</v>
      </c>
      <c r="X491" s="5">
        <f t="shared" si="741"/>
        <v>7.5823425153679472E-2</v>
      </c>
      <c r="Y491" s="5">
        <f t="shared" si="742"/>
        <v>5.3651002063896822E-2</v>
      </c>
      <c r="Z491" s="5">
        <f t="shared" si="743"/>
        <v>7.6703100710289089E-3</v>
      </c>
      <c r="AA491" s="5">
        <f t="shared" si="744"/>
        <v>2.0749742097669509E-2</v>
      </c>
      <c r="AB491" s="5">
        <f t="shared" si="745"/>
        <v>2.8066127257750047E-2</v>
      </c>
      <c r="AC491" s="5">
        <f t="shared" si="746"/>
        <v>6.0554336873696445E-3</v>
      </c>
      <c r="AD491" s="5">
        <f t="shared" si="747"/>
        <v>3.6235875206905008E-2</v>
      </c>
      <c r="AE491" s="5">
        <f t="shared" si="748"/>
        <v>5.1279430112065497E-2</v>
      </c>
      <c r="AF491" s="5">
        <f t="shared" si="749"/>
        <v>3.6284206433588845E-2</v>
      </c>
      <c r="AG491" s="5">
        <f t="shared" si="750"/>
        <v>1.7115942118677084E-2</v>
      </c>
      <c r="AH491" s="5">
        <f t="shared" si="751"/>
        <v>2.713672065179259E-3</v>
      </c>
      <c r="AI491" s="5">
        <f t="shared" si="752"/>
        <v>7.3410324965606736E-3</v>
      </c>
      <c r="AJ491" s="5">
        <f t="shared" si="753"/>
        <v>9.929489787484683E-3</v>
      </c>
      <c r="AK491" s="5">
        <f t="shared" si="754"/>
        <v>8.953760249751877E-3</v>
      </c>
      <c r="AL491" s="5">
        <f t="shared" si="755"/>
        <v>9.2727694329125337E-4</v>
      </c>
      <c r="AM491" s="5">
        <f t="shared" si="756"/>
        <v>1.9605076151132873E-2</v>
      </c>
      <c r="AN491" s="5">
        <f t="shared" si="757"/>
        <v>2.7744248664985077E-2</v>
      </c>
      <c r="AO491" s="5">
        <f t="shared" si="758"/>
        <v>1.9631225302331894E-2</v>
      </c>
      <c r="AP491" s="5">
        <f t="shared" si="759"/>
        <v>9.2604179344094734E-3</v>
      </c>
      <c r="AQ491" s="5">
        <f t="shared" si="760"/>
        <v>3.2762348885227084E-3</v>
      </c>
      <c r="AR491" s="5">
        <f t="shared" si="761"/>
        <v>7.6805406917234982E-4</v>
      </c>
      <c r="AS491" s="5">
        <f t="shared" si="762"/>
        <v>2.0777417998506117E-3</v>
      </c>
      <c r="AT491" s="5">
        <f t="shared" si="763"/>
        <v>2.8103561716028946E-3</v>
      </c>
      <c r="AU491" s="5">
        <f t="shared" si="764"/>
        <v>2.5341941948174521E-3</v>
      </c>
      <c r="AV491" s="5">
        <f t="shared" si="765"/>
        <v>1.7138771275520186E-3</v>
      </c>
      <c r="AW491" s="5">
        <f t="shared" si="766"/>
        <v>9.8607779157940884E-5</v>
      </c>
      <c r="AX491" s="5">
        <f t="shared" si="767"/>
        <v>8.8392835529487613E-3</v>
      </c>
      <c r="AY491" s="5">
        <f t="shared" si="768"/>
        <v>1.2508968545840214E-2</v>
      </c>
      <c r="AZ491" s="5">
        <f t="shared" si="769"/>
        <v>8.8510733445484099E-3</v>
      </c>
      <c r="BA491" s="5">
        <f t="shared" si="770"/>
        <v>4.1752176482276714E-3</v>
      </c>
      <c r="BB491" s="5">
        <f t="shared" si="771"/>
        <v>1.4771464768853896E-3</v>
      </c>
      <c r="BC491" s="5">
        <f t="shared" si="772"/>
        <v>4.180786532364144E-4</v>
      </c>
      <c r="BD491" s="5">
        <f t="shared" si="773"/>
        <v>1.8115276981500849E-4</v>
      </c>
      <c r="BE491" s="5">
        <f t="shared" si="774"/>
        <v>4.9005492856636168E-4</v>
      </c>
      <c r="BF491" s="5">
        <f t="shared" si="775"/>
        <v>6.6284891270893811E-4</v>
      </c>
      <c r="BG491" s="5">
        <f t="shared" si="776"/>
        <v>5.9771351531929823E-4</v>
      </c>
      <c r="BH491" s="5">
        <f t="shared" si="777"/>
        <v>4.0423402627526355E-4</v>
      </c>
      <c r="BI491" s="5">
        <f t="shared" si="778"/>
        <v>2.1870698093406102E-4</v>
      </c>
      <c r="BJ491" s="8">
        <f t="shared" si="779"/>
        <v>0.62718987992901765</v>
      </c>
      <c r="BK491" s="8">
        <f t="shared" si="780"/>
        <v>0.18270244088198653</v>
      </c>
      <c r="BL491" s="8">
        <f t="shared" si="781"/>
        <v>0.17344090675218723</v>
      </c>
      <c r="BM491" s="8">
        <f t="shared" si="782"/>
        <v>0.75760029693269648</v>
      </c>
      <c r="BN491" s="8">
        <f t="shared" si="783"/>
        <v>0.22099287993484176</v>
      </c>
    </row>
    <row r="492" spans="1:66" x14ac:dyDescent="0.25">
      <c r="A492" t="s">
        <v>16</v>
      </c>
      <c r="B492" t="s">
        <v>495</v>
      </c>
      <c r="C492" t="s">
        <v>64</v>
      </c>
      <c r="D492" s="17"/>
      <c r="E492">
        <f>VLOOKUP(A492,home!$A$2:$E$405,3,FALSE)</f>
        <v>1.6373</v>
      </c>
      <c r="F492" t="e">
        <f>VLOOKUP(B492,home!$B$2:$E$405,3,FALSE)</f>
        <v>#N/A</v>
      </c>
      <c r="G492">
        <f>VLOOKUP(C492,away!$B$2:$E$405,4,FALSE)</f>
        <v>1.006</v>
      </c>
      <c r="H492">
        <f>VLOOKUP(A492,away!$A$2:$E$405,3,FALSE)</f>
        <v>1.3301000000000001</v>
      </c>
      <c r="I492">
        <f>VLOOKUP(C492,away!$B$2:$E$405,3,FALSE)</f>
        <v>1.0613999999999999</v>
      </c>
      <c r="J492" t="e">
        <f>VLOOKUP(B492,home!$B$2:$E$405,4,FALSE)</f>
        <v>#N/A</v>
      </c>
      <c r="K492" s="3" t="e">
        <f t="shared" si="728"/>
        <v>#N/A</v>
      </c>
      <c r="L492" s="3" t="e">
        <f t="shared" si="729"/>
        <v>#N/A</v>
      </c>
      <c r="M492" s="5" t="e">
        <f t="shared" si="730"/>
        <v>#N/A</v>
      </c>
      <c r="N492" s="5" t="e">
        <f t="shared" si="731"/>
        <v>#N/A</v>
      </c>
      <c r="O492" s="5" t="e">
        <f t="shared" si="732"/>
        <v>#N/A</v>
      </c>
      <c r="P492" s="5" t="e">
        <f t="shared" si="733"/>
        <v>#N/A</v>
      </c>
      <c r="Q492" s="5" t="e">
        <f t="shared" si="734"/>
        <v>#N/A</v>
      </c>
      <c r="R492" s="5" t="e">
        <f t="shared" si="735"/>
        <v>#N/A</v>
      </c>
      <c r="S492" s="5" t="e">
        <f t="shared" si="736"/>
        <v>#N/A</v>
      </c>
      <c r="T492" s="5" t="e">
        <f t="shared" si="737"/>
        <v>#N/A</v>
      </c>
      <c r="U492" s="5" t="e">
        <f t="shared" si="738"/>
        <v>#N/A</v>
      </c>
      <c r="V492" s="5" t="e">
        <f t="shared" si="739"/>
        <v>#N/A</v>
      </c>
      <c r="W492" s="5" t="e">
        <f t="shared" si="740"/>
        <v>#N/A</v>
      </c>
      <c r="X492" s="5" t="e">
        <f t="shared" si="741"/>
        <v>#N/A</v>
      </c>
      <c r="Y492" s="5" t="e">
        <f t="shared" si="742"/>
        <v>#N/A</v>
      </c>
      <c r="Z492" s="5" t="e">
        <f t="shared" si="743"/>
        <v>#N/A</v>
      </c>
      <c r="AA492" s="5" t="e">
        <f t="shared" si="744"/>
        <v>#N/A</v>
      </c>
      <c r="AB492" s="5" t="e">
        <f t="shared" si="745"/>
        <v>#N/A</v>
      </c>
      <c r="AC492" s="5" t="e">
        <f t="shared" si="746"/>
        <v>#N/A</v>
      </c>
      <c r="AD492" s="5" t="e">
        <f t="shared" si="747"/>
        <v>#N/A</v>
      </c>
      <c r="AE492" s="5" t="e">
        <f t="shared" si="748"/>
        <v>#N/A</v>
      </c>
      <c r="AF492" s="5" t="e">
        <f t="shared" si="749"/>
        <v>#N/A</v>
      </c>
      <c r="AG492" s="5" t="e">
        <f t="shared" si="750"/>
        <v>#N/A</v>
      </c>
      <c r="AH492" s="5" t="e">
        <f t="shared" si="751"/>
        <v>#N/A</v>
      </c>
      <c r="AI492" s="5" t="e">
        <f t="shared" si="752"/>
        <v>#N/A</v>
      </c>
      <c r="AJ492" s="5" t="e">
        <f t="shared" si="753"/>
        <v>#N/A</v>
      </c>
      <c r="AK492" s="5" t="e">
        <f t="shared" si="754"/>
        <v>#N/A</v>
      </c>
      <c r="AL492" s="5" t="e">
        <f t="shared" si="755"/>
        <v>#N/A</v>
      </c>
      <c r="AM492" s="5" t="e">
        <f t="shared" si="756"/>
        <v>#N/A</v>
      </c>
      <c r="AN492" s="5" t="e">
        <f t="shared" si="757"/>
        <v>#N/A</v>
      </c>
      <c r="AO492" s="5" t="e">
        <f t="shared" si="758"/>
        <v>#N/A</v>
      </c>
      <c r="AP492" s="5" t="e">
        <f t="shared" si="759"/>
        <v>#N/A</v>
      </c>
      <c r="AQ492" s="5" t="e">
        <f t="shared" si="760"/>
        <v>#N/A</v>
      </c>
      <c r="AR492" s="5" t="e">
        <f t="shared" si="761"/>
        <v>#N/A</v>
      </c>
      <c r="AS492" s="5" t="e">
        <f t="shared" si="762"/>
        <v>#N/A</v>
      </c>
      <c r="AT492" s="5" t="e">
        <f t="shared" si="763"/>
        <v>#N/A</v>
      </c>
      <c r="AU492" s="5" t="e">
        <f t="shared" si="764"/>
        <v>#N/A</v>
      </c>
      <c r="AV492" s="5" t="e">
        <f t="shared" si="765"/>
        <v>#N/A</v>
      </c>
      <c r="AW492" s="5" t="e">
        <f t="shared" si="766"/>
        <v>#N/A</v>
      </c>
      <c r="AX492" s="5" t="e">
        <f t="shared" si="767"/>
        <v>#N/A</v>
      </c>
      <c r="AY492" s="5" t="e">
        <f t="shared" si="768"/>
        <v>#N/A</v>
      </c>
      <c r="AZ492" s="5" t="e">
        <f t="shared" si="769"/>
        <v>#N/A</v>
      </c>
      <c r="BA492" s="5" t="e">
        <f t="shared" si="770"/>
        <v>#N/A</v>
      </c>
      <c r="BB492" s="5" t="e">
        <f t="shared" si="771"/>
        <v>#N/A</v>
      </c>
      <c r="BC492" s="5" t="e">
        <f t="shared" si="772"/>
        <v>#N/A</v>
      </c>
      <c r="BD492" s="5" t="e">
        <f t="shared" si="773"/>
        <v>#N/A</v>
      </c>
      <c r="BE492" s="5" t="e">
        <f t="shared" si="774"/>
        <v>#N/A</v>
      </c>
      <c r="BF492" s="5" t="e">
        <f t="shared" si="775"/>
        <v>#N/A</v>
      </c>
      <c r="BG492" s="5" t="e">
        <f t="shared" si="776"/>
        <v>#N/A</v>
      </c>
      <c r="BH492" s="5" t="e">
        <f t="shared" si="777"/>
        <v>#N/A</v>
      </c>
      <c r="BI492" s="5" t="e">
        <f t="shared" si="778"/>
        <v>#N/A</v>
      </c>
      <c r="BJ492" s="8" t="e">
        <f t="shared" si="779"/>
        <v>#N/A</v>
      </c>
      <c r="BK492" s="8" t="e">
        <f t="shared" si="780"/>
        <v>#N/A</v>
      </c>
      <c r="BL492" s="8" t="e">
        <f t="shared" si="781"/>
        <v>#N/A</v>
      </c>
      <c r="BM492" s="8" t="e">
        <f t="shared" si="782"/>
        <v>#N/A</v>
      </c>
      <c r="BN492" s="8" t="e">
        <f t="shared" si="783"/>
        <v>#N/A</v>
      </c>
    </row>
    <row r="493" spans="1:66" x14ac:dyDescent="0.25">
      <c r="A493" t="s">
        <v>69</v>
      </c>
      <c r="B493" t="s">
        <v>79</v>
      </c>
      <c r="C493" t="s">
        <v>261</v>
      </c>
      <c r="D493" s="17"/>
      <c r="E493">
        <f>VLOOKUP(A493,home!$A$2:$E$405,3,FALSE)</f>
        <v>1.3526</v>
      </c>
      <c r="F493">
        <f>VLOOKUP(B493,home!$B$2:$E$405,3,FALSE)</f>
        <v>1.0894999999999999</v>
      </c>
      <c r="G493">
        <f>VLOOKUP(C493,away!$B$2:$E$405,4,FALSE)</f>
        <v>0.62260000000000004</v>
      </c>
      <c r="H493">
        <f>VLOOKUP(A493,away!$A$2:$E$405,3,FALSE)</f>
        <v>1.3421000000000001</v>
      </c>
      <c r="I493">
        <f>VLOOKUP(C493,away!$B$2:$E$405,3,FALSE)</f>
        <v>1.3726</v>
      </c>
      <c r="J493">
        <f>VLOOKUP(B493,home!$B$2:$E$405,4,FALSE)</f>
        <v>0.98040000000000005</v>
      </c>
      <c r="K493" s="3">
        <f t="shared" si="728"/>
        <v>0.91749928402000003</v>
      </c>
      <c r="L493" s="3">
        <f t="shared" si="729"/>
        <v>1.8060599973840001</v>
      </c>
      <c r="M493" s="5">
        <f t="shared" si="730"/>
        <v>6.5640704410003664E-2</v>
      </c>
      <c r="N493" s="5">
        <f t="shared" si="731"/>
        <v>6.0225299298746822E-2</v>
      </c>
      <c r="O493" s="5">
        <f t="shared" si="732"/>
        <v>0.11855105043501514</v>
      </c>
      <c r="P493" s="5">
        <f t="shared" si="733"/>
        <v>0.1087705038939453</v>
      </c>
      <c r="Q493" s="5">
        <f t="shared" si="734"/>
        <v>2.7628334493245206E-2</v>
      </c>
      <c r="R493" s="5">
        <f t="shared" si="735"/>
        <v>0.10705515491926698</v>
      </c>
      <c r="S493" s="5">
        <f t="shared" si="736"/>
        <v>4.5059778927127578E-2</v>
      </c>
      <c r="T493" s="5">
        <f t="shared" si="737"/>
        <v>4.9898429722594714E-2</v>
      </c>
      <c r="U493" s="5">
        <f t="shared" si="738"/>
        <v>9.8223027989077644E-2</v>
      </c>
      <c r="V493" s="5">
        <f t="shared" si="739"/>
        <v>8.296300127432826E-3</v>
      </c>
      <c r="W493" s="5">
        <f t="shared" si="740"/>
        <v>8.4496590387391837E-3</v>
      </c>
      <c r="X493" s="5">
        <f t="shared" si="741"/>
        <v>1.5260591181400983E-2</v>
      </c>
      <c r="Y493" s="5">
        <f t="shared" si="742"/>
        <v>1.3780771634579683E-2</v>
      </c>
      <c r="Z493" s="5">
        <f t="shared" si="743"/>
        <v>6.4449344271145001E-2</v>
      </c>
      <c r="AA493" s="5">
        <f t="shared" si="744"/>
        <v>5.9132227224334026E-2</v>
      </c>
      <c r="AB493" s="5">
        <f t="shared" si="745"/>
        <v>2.7126888070417212E-2</v>
      </c>
      <c r="AC493" s="5">
        <f t="shared" si="746"/>
        <v>8.5921604725606234E-4</v>
      </c>
      <c r="AD493" s="5">
        <f t="shared" si="747"/>
        <v>1.9381390295640803E-3</v>
      </c>
      <c r="AE493" s="5">
        <f t="shared" si="748"/>
        <v>3.5003953706643312E-3</v>
      </c>
      <c r="AF493" s="5">
        <f t="shared" si="749"/>
        <v>3.1609620269924948E-3</v>
      </c>
      <c r="AG493" s="5">
        <f t="shared" si="750"/>
        <v>1.9029623567336626E-3</v>
      </c>
      <c r="AH493" s="5">
        <f t="shared" si="751"/>
        <v>2.9099845636436167E-2</v>
      </c>
      <c r="AI493" s="5">
        <f t="shared" si="752"/>
        <v>2.6699087536522705E-2</v>
      </c>
      <c r="AJ493" s="5">
        <f t="shared" si="753"/>
        <v>1.2248196849373442E-2</v>
      </c>
      <c r="AK493" s="5">
        <f t="shared" si="754"/>
        <v>3.7459039466120523E-3</v>
      </c>
      <c r="AL493" s="5">
        <f t="shared" si="755"/>
        <v>5.69508589243981E-5</v>
      </c>
      <c r="AM493" s="5">
        <f t="shared" si="756"/>
        <v>3.5564823439125236E-4</v>
      </c>
      <c r="AN493" s="5">
        <f t="shared" si="757"/>
        <v>6.4232204927428948E-4</v>
      </c>
      <c r="AO493" s="5">
        <f t="shared" si="758"/>
        <v>5.8003607931600464E-4</v>
      </c>
      <c r="AP493" s="5">
        <f t="shared" si="759"/>
        <v>3.4919331996402958E-4</v>
      </c>
      <c r="AQ493" s="5">
        <f t="shared" si="760"/>
        <v>1.5766602163518639E-4</v>
      </c>
      <c r="AR493" s="5">
        <f t="shared" si="761"/>
        <v>1.0511213426803345E-2</v>
      </c>
      <c r="AS493" s="5">
        <f t="shared" si="762"/>
        <v>9.6440307932734795E-3</v>
      </c>
      <c r="AT493" s="5">
        <f t="shared" si="763"/>
        <v>4.4241956739476248E-3</v>
      </c>
      <c r="AU493" s="5">
        <f t="shared" si="764"/>
        <v>1.3530654544037762E-3</v>
      </c>
      <c r="AV493" s="5">
        <f t="shared" si="765"/>
        <v>3.1035914641191505E-4</v>
      </c>
      <c r="AW493" s="5">
        <f t="shared" si="766"/>
        <v>2.6214144265776786E-6</v>
      </c>
      <c r="AX493" s="5">
        <f t="shared" si="767"/>
        <v>5.4384500069491837E-5</v>
      </c>
      <c r="AY493" s="5">
        <f t="shared" si="768"/>
        <v>9.8221670053236576E-5</v>
      </c>
      <c r="AZ493" s="5">
        <f t="shared" si="769"/>
        <v>8.8697114579700323E-5</v>
      </c>
      <c r="BA493" s="5">
        <f t="shared" si="770"/>
        <v>5.3397436841927287E-5</v>
      </c>
      <c r="BB493" s="5">
        <f t="shared" si="771"/>
        <v>2.410974366076088E-5</v>
      </c>
      <c r="BC493" s="5">
        <f t="shared" si="772"/>
        <v>8.7087287145765439E-6</v>
      </c>
      <c r="BD493" s="5">
        <f t="shared" si="773"/>
        <v>3.1639803490191845E-3</v>
      </c>
      <c r="BE493" s="5">
        <f t="shared" si="774"/>
        <v>2.9029497048784513E-3</v>
      </c>
      <c r="BF493" s="5">
        <f t="shared" si="775"/>
        <v>1.3317271378860246E-3</v>
      </c>
      <c r="BG493" s="5">
        <f t="shared" si="776"/>
        <v>4.0728623184014396E-4</v>
      </c>
      <c r="BH493" s="5">
        <f t="shared" si="777"/>
        <v>9.3421206526133921E-5</v>
      </c>
      <c r="BI493" s="5">
        <f t="shared" si="778"/>
        <v>1.7142778020002491E-5</v>
      </c>
      <c r="BJ493" s="8">
        <f t="shared" si="779"/>
        <v>0.18815792905176165</v>
      </c>
      <c r="BK493" s="8">
        <f t="shared" si="780"/>
        <v>0.22878167593474308</v>
      </c>
      <c r="BL493" s="8">
        <f t="shared" si="781"/>
        <v>0.51604075451006537</v>
      </c>
      <c r="BM493" s="8">
        <f t="shared" si="782"/>
        <v>0.50946305606186537</v>
      </c>
      <c r="BN493" s="8">
        <f t="shared" si="783"/>
        <v>0.48787104745022314</v>
      </c>
    </row>
    <row r="494" spans="1:66" x14ac:dyDescent="0.25">
      <c r="A494" t="s">
        <v>69</v>
      </c>
      <c r="B494" t="s">
        <v>70</v>
      </c>
      <c r="C494" t="s">
        <v>259</v>
      </c>
      <c r="D494" s="17"/>
      <c r="E494">
        <f>VLOOKUP(A494,home!$A$2:$E$405,3,FALSE)</f>
        <v>1.3526</v>
      </c>
      <c r="F494">
        <f>VLOOKUP(B494,home!$B$2:$E$405,3,FALSE)</f>
        <v>0.81710000000000005</v>
      </c>
      <c r="G494">
        <f>VLOOKUP(C494,away!$B$2:$E$405,4,FALSE)</f>
        <v>0.9728</v>
      </c>
      <c r="H494">
        <f>VLOOKUP(A494,away!$A$2:$E$405,3,FALSE)</f>
        <v>1.3421000000000001</v>
      </c>
      <c r="I494">
        <f>VLOOKUP(C494,away!$B$2:$E$405,3,FALSE)</f>
        <v>1.2941</v>
      </c>
      <c r="J494">
        <f>VLOOKUP(B494,home!$B$2:$E$405,4,FALSE)</f>
        <v>0.98040000000000005</v>
      </c>
      <c r="K494" s="3">
        <f t="shared" si="728"/>
        <v>1.0751477626879999</v>
      </c>
      <c r="L494" s="3">
        <f t="shared" si="729"/>
        <v>1.7027701024440003</v>
      </c>
      <c r="M494" s="5">
        <f t="shared" si="730"/>
        <v>6.2167814487433387E-2</v>
      </c>
      <c r="N494" s="5">
        <f t="shared" si="731"/>
        <v>6.6839586657366626E-2</v>
      </c>
      <c r="O494" s="5">
        <f t="shared" si="732"/>
        <v>0.10585749584348654</v>
      </c>
      <c r="P494" s="5">
        <f t="shared" si="733"/>
        <v>0.1138124498198788</v>
      </c>
      <c r="Q494" s="5">
        <f t="shared" si="734"/>
        <v>3.5931216026829207E-2</v>
      </c>
      <c r="R494" s="5">
        <f t="shared" si="735"/>
        <v>9.0125489520939489E-2</v>
      </c>
      <c r="S494" s="5">
        <f t="shared" si="736"/>
        <v>5.2089951371142432E-2</v>
      </c>
      <c r="T494" s="5">
        <f t="shared" si="737"/>
        <v>6.1182600394941472E-2</v>
      </c>
      <c r="U494" s="5">
        <f t="shared" si="738"/>
        <v>9.6898218419598864E-2</v>
      </c>
      <c r="V494" s="5">
        <f t="shared" si="739"/>
        <v>1.0595845428713599E-2</v>
      </c>
      <c r="W494" s="5">
        <f t="shared" si="740"/>
        <v>1.2877122173968211E-2</v>
      </c>
      <c r="X494" s="5">
        <f t="shared" si="741"/>
        <v>2.1926778643351755E-2</v>
      </c>
      <c r="Y494" s="5">
        <f t="shared" si="742"/>
        <v>1.8668131558403502E-2</v>
      </c>
      <c r="Z494" s="5">
        <f t="shared" si="743"/>
        <v>5.115432967479526E-2</v>
      </c>
      <c r="AA494" s="5">
        <f t="shared" si="744"/>
        <v>5.4998463101660483E-2</v>
      </c>
      <c r="AB494" s="5">
        <f t="shared" si="745"/>
        <v>2.9565737277514392E-2</v>
      </c>
      <c r="AC494" s="5">
        <f t="shared" si="746"/>
        <v>1.2123829027301857E-3</v>
      </c>
      <c r="AD494" s="5">
        <f t="shared" si="747"/>
        <v>3.4612022738004888E-3</v>
      </c>
      <c r="AE494" s="5">
        <f t="shared" si="748"/>
        <v>5.8936317503386643E-3</v>
      </c>
      <c r="AF494" s="5">
        <f t="shared" si="749"/>
        <v>5.017749969645692E-3</v>
      </c>
      <c r="AG494" s="5">
        <f t="shared" si="750"/>
        <v>2.8480248766173245E-3</v>
      </c>
      <c r="AH494" s="5">
        <f t="shared" si="751"/>
        <v>2.1776015795201321E-2</v>
      </c>
      <c r="AI494" s="5">
        <f t="shared" si="752"/>
        <v>2.3412434662469245E-2</v>
      </c>
      <c r="AJ494" s="5">
        <f t="shared" si="753"/>
        <v>1.2585913373216394E-2</v>
      </c>
      <c r="AK494" s="5">
        <f t="shared" si="754"/>
        <v>4.5105722015328616E-3</v>
      </c>
      <c r="AL494" s="5">
        <f t="shared" si="755"/>
        <v>8.8781804164822585E-5</v>
      </c>
      <c r="AM494" s="5">
        <f t="shared" si="756"/>
        <v>7.4426077617744302E-4</v>
      </c>
      <c r="AN494" s="5">
        <f t="shared" si="757"/>
        <v>1.2673049980967156E-3</v>
      </c>
      <c r="AO494" s="5">
        <f t="shared" si="758"/>
        <v>1.0789645307184696E-3</v>
      </c>
      <c r="AP494" s="5">
        <f t="shared" si="759"/>
        <v>6.1240951483497691E-4</v>
      </c>
      <c r="AQ494" s="5">
        <f t="shared" si="760"/>
        <v>2.6069815307830851E-4</v>
      </c>
      <c r="AR494" s="5">
        <f t="shared" si="761"/>
        <v>7.4159097292834228E-3</v>
      </c>
      <c r="AS494" s="5">
        <f t="shared" si="762"/>
        <v>7.9731987537352417E-3</v>
      </c>
      <c r="AT494" s="5">
        <f t="shared" si="763"/>
        <v>4.2861834007725972E-3</v>
      </c>
      <c r="AU494" s="5">
        <f t="shared" si="764"/>
        <v>1.5360934979370337E-3</v>
      </c>
      <c r="AV494" s="5">
        <f t="shared" si="765"/>
        <v>4.1288187189664639E-4</v>
      </c>
      <c r="AW494" s="5">
        <f t="shared" si="766"/>
        <v>4.514874025846827E-6</v>
      </c>
      <c r="AX494" s="5">
        <f t="shared" si="767"/>
        <v>1.3336505139393529E-4</v>
      </c>
      <c r="AY494" s="5">
        <f t="shared" si="768"/>
        <v>2.2709002222450056E-4</v>
      </c>
      <c r="AZ494" s="5">
        <f t="shared" si="769"/>
        <v>1.9334105020361162E-4</v>
      </c>
      <c r="BA494" s="5">
        <f t="shared" si="770"/>
        <v>1.097384532872781E-4</v>
      </c>
      <c r="BB494" s="5">
        <f t="shared" si="771"/>
        <v>4.6714839336506168E-5</v>
      </c>
      <c r="BC494" s="5">
        <f t="shared" si="772"/>
        <v>1.590892635253552E-5</v>
      </c>
      <c r="BD494" s="5">
        <f t="shared" si="773"/>
        <v>2.104598228241232E-3</v>
      </c>
      <c r="BE494" s="5">
        <f t="shared" si="774"/>
        <v>2.2627540764506892E-3</v>
      </c>
      <c r="BF494" s="5">
        <f t="shared" si="775"/>
        <v>1.2163974914045548E-3</v>
      </c>
      <c r="BG494" s="5">
        <f t="shared" si="776"/>
        <v>4.3593568047430096E-4</v>
      </c>
      <c r="BH494" s="5">
        <f t="shared" si="777"/>
        <v>1.1717381788445386E-4</v>
      </c>
      <c r="BI494" s="5">
        <f t="shared" si="778"/>
        <v>2.5195833628816356E-5</v>
      </c>
      <c r="BJ494" s="8">
        <f t="shared" si="779"/>
        <v>0.23933584064096719</v>
      </c>
      <c r="BK494" s="8">
        <f t="shared" si="780"/>
        <v>0.24019431583628773</v>
      </c>
      <c r="BL494" s="8">
        <f t="shared" si="781"/>
        <v>0.46751666257732855</v>
      </c>
      <c r="BM494" s="8">
        <f t="shared" si="782"/>
        <v>0.52324452122524645</v>
      </c>
      <c r="BN494" s="8">
        <f t="shared" si="783"/>
        <v>0.47473405235593402</v>
      </c>
    </row>
    <row r="495" spans="1:66" x14ac:dyDescent="0.25">
      <c r="A495" t="s">
        <v>69</v>
      </c>
      <c r="B495" t="s">
        <v>324</v>
      </c>
      <c r="C495" t="s">
        <v>77</v>
      </c>
      <c r="D495" s="17"/>
      <c r="E495">
        <f>VLOOKUP(A495,home!$A$2:$E$405,3,FALSE)</f>
        <v>1.3526</v>
      </c>
      <c r="F495">
        <f>VLOOKUP(B495,home!$B$2:$E$405,3,FALSE)</f>
        <v>0.93389999999999995</v>
      </c>
      <c r="G495">
        <f>VLOOKUP(C495,away!$B$2:$E$405,4,FALSE)</f>
        <v>0.70040000000000002</v>
      </c>
      <c r="H495">
        <f>VLOOKUP(A495,away!$A$2:$E$405,3,FALSE)</f>
        <v>1.3421000000000001</v>
      </c>
      <c r="I495">
        <f>VLOOKUP(C495,away!$B$2:$E$405,3,FALSE)</f>
        <v>1.0588</v>
      </c>
      <c r="J495">
        <f>VLOOKUP(B495,home!$B$2:$E$405,4,FALSE)</f>
        <v>0.82350000000000001</v>
      </c>
      <c r="K495" s="3">
        <f t="shared" si="728"/>
        <v>0.88474047525600008</v>
      </c>
      <c r="L495" s="3">
        <f t="shared" si="729"/>
        <v>1.1702062477800002</v>
      </c>
      <c r="M495" s="5">
        <f t="shared" si="730"/>
        <v>0.12809966015671653</v>
      </c>
      <c r="N495" s="5">
        <f t="shared" si="731"/>
        <v>0.11333495420718546</v>
      </c>
      <c r="O495" s="5">
        <f t="shared" si="732"/>
        <v>0.14990302265388442</v>
      </c>
      <c r="P495" s="5">
        <f t="shared" si="733"/>
        <v>0.13262527150510864</v>
      </c>
      <c r="Q495" s="5">
        <f t="shared" si="734"/>
        <v>5.0136010624191138E-2</v>
      </c>
      <c r="R495" s="5">
        <f t="shared" si="735"/>
        <v>8.7708726835341241E-2</v>
      </c>
      <c r="S495" s="5">
        <f t="shared" si="736"/>
        <v>3.4327691853914599E-2</v>
      </c>
      <c r="T495" s="5">
        <f t="shared" si="737"/>
        <v>5.8669472871192924E-2</v>
      </c>
      <c r="U495" s="5">
        <f t="shared" si="738"/>
        <v>7.759946066439849E-2</v>
      </c>
      <c r="V495" s="5">
        <f t="shared" si="739"/>
        <v>3.948938789532527E-3</v>
      </c>
      <c r="W495" s="5">
        <f t="shared" si="740"/>
        <v>1.4785785955695577E-2</v>
      </c>
      <c r="X495" s="5">
        <f t="shared" si="741"/>
        <v>1.7302419103692741E-2</v>
      </c>
      <c r="Y495" s="5">
        <f t="shared" si="742"/>
        <v>1.0123699468424641E-2</v>
      </c>
      <c r="Z495" s="5">
        <f t="shared" si="743"/>
        <v>3.4212433375848554E-2</v>
      </c>
      <c r="AA495" s="5">
        <f t="shared" si="744"/>
        <v>3.026912456461249E-2</v>
      </c>
      <c r="AB495" s="5">
        <f t="shared" si="745"/>
        <v>1.3390159826439161E-2</v>
      </c>
      <c r="AC495" s="5">
        <f t="shared" si="746"/>
        <v>2.5552813649060363E-4</v>
      </c>
      <c r="AD495" s="5">
        <f t="shared" si="747"/>
        <v>3.2703958233688988E-3</v>
      </c>
      <c r="AE495" s="5">
        <f t="shared" si="748"/>
        <v>3.8270376252199029E-3</v>
      </c>
      <c r="AF495" s="5">
        <f t="shared" si="749"/>
        <v>2.2392116697607331E-3</v>
      </c>
      <c r="AG495" s="5">
        <f t="shared" si="750"/>
        <v>8.7344649535196534E-4</v>
      </c>
      <c r="AH495" s="5">
        <f t="shared" si="751"/>
        <v>1.0008900822043745E-2</v>
      </c>
      <c r="AI495" s="5">
        <f t="shared" si="752"/>
        <v>8.8552796700851512E-3</v>
      </c>
      <c r="AJ495" s="5">
        <f t="shared" si="753"/>
        <v>3.917312171917966E-3</v>
      </c>
      <c r="AK495" s="5">
        <f t="shared" si="754"/>
        <v>1.1552682109029384E-3</v>
      </c>
      <c r="AL495" s="5">
        <f t="shared" si="755"/>
        <v>1.0582225881879939E-5</v>
      </c>
      <c r="AM495" s="5">
        <f t="shared" si="756"/>
        <v>5.7869031100852761E-4</v>
      </c>
      <c r="AN495" s="5">
        <f t="shared" si="757"/>
        <v>6.7718701747193036E-4</v>
      </c>
      <c r="AO495" s="5">
        <f t="shared" si="758"/>
        <v>3.962242393805786E-4</v>
      </c>
      <c r="AP495" s="5">
        <f t="shared" si="759"/>
        <v>1.5455469348167714E-4</v>
      </c>
      <c r="AQ495" s="5">
        <f t="shared" si="760"/>
        <v>4.521521698399536E-5</v>
      </c>
      <c r="AR495" s="5">
        <f t="shared" si="761"/>
        <v>2.3424956550731914E-3</v>
      </c>
      <c r="AS495" s="5">
        <f t="shared" si="762"/>
        <v>2.0725007191545707E-3</v>
      </c>
      <c r="AT495" s="5">
        <f t="shared" si="763"/>
        <v>9.1681263561660831E-4</v>
      </c>
      <c r="AU495" s="5">
        <f t="shared" si="764"/>
        <v>2.7038041565204801E-4</v>
      </c>
      <c r="AV495" s="5">
        <f t="shared" si="765"/>
        <v>5.9804124360976946E-5</v>
      </c>
      <c r="AW495" s="5">
        <f t="shared" si="766"/>
        <v>3.0433565445054349E-7</v>
      </c>
      <c r="AX495" s="5">
        <f t="shared" si="767"/>
        <v>8.5331790131287845E-5</v>
      </c>
      <c r="AY495" s="5">
        <f t="shared" si="768"/>
        <v>9.9855793945884783E-5</v>
      </c>
      <c r="AZ495" s="5">
        <f t="shared" si="769"/>
        <v>5.8425936976253357E-5</v>
      </c>
      <c r="BA495" s="5">
        <f t="shared" si="770"/>
        <v>2.2790132160670734E-5</v>
      </c>
      <c r="BB495" s="5">
        <f t="shared" si="771"/>
        <v>6.6672887605372014E-6</v>
      </c>
      <c r="BC495" s="5">
        <f t="shared" si="772"/>
        <v>1.5604205926667997E-6</v>
      </c>
      <c r="BD495" s="5">
        <f t="shared" si="773"/>
        <v>4.568671751606925E-4</v>
      </c>
      <c r="BE495" s="5">
        <f t="shared" si="774"/>
        <v>4.0420888168053731E-4</v>
      </c>
      <c r="BF495" s="5">
        <f t="shared" si="775"/>
        <v>1.7880997904036743E-4</v>
      </c>
      <c r="BG495" s="5">
        <f t="shared" si="776"/>
        <v>5.2733475278896695E-5</v>
      </c>
      <c r="BH495" s="5">
        <f t="shared" si="777"/>
        <v>1.1663859995037897E-5</v>
      </c>
      <c r="BI495" s="5">
        <f t="shared" si="778"/>
        <v>2.063897807065856E-6</v>
      </c>
      <c r="BJ495" s="8">
        <f t="shared" si="779"/>
        <v>0.27668893668497802</v>
      </c>
      <c r="BK495" s="8">
        <f t="shared" si="780"/>
        <v>0.2993675284615907</v>
      </c>
      <c r="BL495" s="8">
        <f t="shared" si="781"/>
        <v>0.38957559623844551</v>
      </c>
      <c r="BM495" s="8">
        <f t="shared" si="782"/>
        <v>0.33793729732014394</v>
      </c>
      <c r="BN495" s="8">
        <f t="shared" si="783"/>
        <v>0.66180764598242747</v>
      </c>
    </row>
    <row r="496" spans="1:66" x14ac:dyDescent="0.25">
      <c r="A496" t="s">
        <v>21</v>
      </c>
      <c r="B496" t="s">
        <v>274</v>
      </c>
      <c r="C496" t="s">
        <v>167</v>
      </c>
      <c r="D496" s="17"/>
      <c r="E496">
        <f>VLOOKUP(A496,home!$A$2:$E$405,3,FALSE)</f>
        <v>1.3974</v>
      </c>
      <c r="F496">
        <f>VLOOKUP(B496,home!$B$2:$E$405,3,FALSE)</f>
        <v>1.5819000000000001</v>
      </c>
      <c r="G496">
        <f>VLOOKUP(C496,away!$B$2:$E$405,4,FALSE)</f>
        <v>0.62619999999999998</v>
      </c>
      <c r="H496">
        <f>VLOOKUP(A496,away!$A$2:$E$405,3,FALSE)</f>
        <v>1.3632</v>
      </c>
      <c r="I496">
        <f>VLOOKUP(C496,away!$B$2:$E$405,3,FALSE)</f>
        <v>1.2030000000000001</v>
      </c>
      <c r="J496">
        <f>VLOOKUP(B496,home!$B$2:$E$405,4,FALSE)</f>
        <v>0.88800000000000001</v>
      </c>
      <c r="K496" s="3">
        <f t="shared" si="728"/>
        <v>1.384244568972</v>
      </c>
      <c r="L496" s="3">
        <f t="shared" si="729"/>
        <v>1.4562574848000001</v>
      </c>
      <c r="M496" s="5">
        <f t="shared" si="730"/>
        <v>5.8396340500617587E-2</v>
      </c>
      <c r="N496" s="5">
        <f t="shared" si="731"/>
        <v>8.083481718581953E-2</v>
      </c>
      <c r="O496" s="5">
        <f t="shared" si="732"/>
        <v>8.5040107938953752E-2</v>
      </c>
      <c r="P496" s="5">
        <f t="shared" si="733"/>
        <v>0.11771630755928938</v>
      </c>
      <c r="Q496" s="5">
        <f t="shared" si="734"/>
        <v>5.5947578336657595E-2</v>
      </c>
      <c r="R496" s="5">
        <f t="shared" si="735"/>
        <v>6.1920146847150657E-2</v>
      </c>
      <c r="S496" s="5">
        <f t="shared" si="736"/>
        <v>5.9323619196851314E-2</v>
      </c>
      <c r="T496" s="5">
        <f t="shared" si="737"/>
        <v>8.1474079709191974E-2</v>
      </c>
      <c r="U496" s="5">
        <f t="shared" si="738"/>
        <v>8.5712626983116991E-2</v>
      </c>
      <c r="V496" s="5">
        <f t="shared" si="739"/>
        <v>1.328728125206342E-2</v>
      </c>
      <c r="W496" s="5">
        <f t="shared" si="740"/>
        <v>2.581504381988459E-2</v>
      </c>
      <c r="X496" s="5">
        <f t="shared" si="741"/>
        <v>3.7593350783146927E-2</v>
      </c>
      <c r="Y496" s="5">
        <f t="shared" si="742"/>
        <v>2.7372799228334826E-2</v>
      </c>
      <c r="Z496" s="5">
        <f t="shared" si="743"/>
        <v>3.0057225768692759E-2</v>
      </c>
      <c r="AA496" s="5">
        <f t="shared" si="744"/>
        <v>4.160655152867819E-2</v>
      </c>
      <c r="AB496" s="5">
        <f t="shared" si="745"/>
        <v>2.879682149361323E-2</v>
      </c>
      <c r="AC496" s="5">
        <f t="shared" si="746"/>
        <v>1.6740450611778246E-3</v>
      </c>
      <c r="AD496" s="5">
        <f t="shared" si="747"/>
        <v>8.9335835513623656E-3</v>
      </c>
      <c r="AE496" s="5">
        <f t="shared" si="748"/>
        <v>1.3009597912757612E-2</v>
      </c>
      <c r="AF496" s="5">
        <f t="shared" si="749"/>
        <v>9.4726621673458661E-3</v>
      </c>
      <c r="AG496" s="5">
        <f t="shared" si="750"/>
        <v>4.598211727393069E-3</v>
      </c>
      <c r="AH496" s="5">
        <f t="shared" si="751"/>
        <v>1.0942764999495572E-2</v>
      </c>
      <c r="AI496" s="5">
        <f t="shared" si="752"/>
        <v>1.5147463020088634E-2</v>
      </c>
      <c r="AJ496" s="5">
        <f t="shared" si="753"/>
        <v>1.0483896709630952E-2</v>
      </c>
      <c r="AK496" s="5">
        <f t="shared" si="754"/>
        <v>4.8374256939900202E-3</v>
      </c>
      <c r="AL496" s="5">
        <f t="shared" si="755"/>
        <v>1.3498270720415008E-4</v>
      </c>
      <c r="AM496" s="5">
        <f t="shared" si="756"/>
        <v>2.4732529024861878E-3</v>
      </c>
      <c r="AN496" s="5">
        <f t="shared" si="757"/>
        <v>3.6016930510488362E-3</v>
      </c>
      <c r="AO496" s="5">
        <f t="shared" si="758"/>
        <v>2.6224962317710084E-3</v>
      </c>
      <c r="AP496" s="5">
        <f t="shared" si="759"/>
        <v>1.2730099221254423E-3</v>
      </c>
      <c r="AQ496" s="5">
        <f t="shared" si="760"/>
        <v>4.6345755682996036E-4</v>
      </c>
      <c r="AR496" s="5">
        <f t="shared" si="761"/>
        <v>3.1870966869845751E-3</v>
      </c>
      <c r="AS496" s="5">
        <f t="shared" si="762"/>
        <v>4.4117212797470523E-3</v>
      </c>
      <c r="AT496" s="5">
        <f t="shared" si="763"/>
        <v>3.0534506106540296E-3</v>
      </c>
      <c r="AU496" s="5">
        <f t="shared" si="764"/>
        <v>1.4089074748073586E-3</v>
      </c>
      <c r="AV496" s="5">
        <f t="shared" si="765"/>
        <v>4.8756813004653562E-4</v>
      </c>
      <c r="AW496" s="5">
        <f t="shared" si="766"/>
        <v>7.5583436204178129E-6</v>
      </c>
      <c r="AX496" s="5">
        <f t="shared" si="767"/>
        <v>5.705978163267892E-4</v>
      </c>
      <c r="AY496" s="5">
        <f t="shared" si="768"/>
        <v>8.3093734083642258E-4</v>
      </c>
      <c r="AZ496" s="5">
        <f t="shared" si="769"/>
        <v>6.0502936099642458E-4</v>
      </c>
      <c r="BA496" s="5">
        <f t="shared" si="770"/>
        <v>2.9369284515826821E-4</v>
      </c>
      <c r="BB496" s="5">
        <f t="shared" si="771"/>
        <v>1.0692310099848393E-4</v>
      </c>
      <c r="BC496" s="5">
        <f t="shared" si="772"/>
        <v>3.1141513225413684E-5</v>
      </c>
      <c r="BD496" s="5">
        <f t="shared" si="773"/>
        <v>7.7353890086709538E-4</v>
      </c>
      <c r="BE496" s="5">
        <f t="shared" si="774"/>
        <v>1.0707670224138468E-3</v>
      </c>
      <c r="BF496" s="5">
        <f t="shared" si="775"/>
        <v>7.4110171770534381E-4</v>
      </c>
      <c r="BG496" s="5">
        <f t="shared" si="776"/>
        <v>3.4195534259648071E-4</v>
      </c>
      <c r="BH496" s="5">
        <f t="shared" si="777"/>
        <v>1.1833745645503459E-4</v>
      </c>
      <c r="BI496" s="5">
        <f t="shared" si="778"/>
        <v>3.2761596280768414E-5</v>
      </c>
      <c r="BJ496" s="8">
        <f t="shared" si="779"/>
        <v>0.35792395606369765</v>
      </c>
      <c r="BK496" s="8">
        <f t="shared" si="780"/>
        <v>0.2513635136180401</v>
      </c>
      <c r="BL496" s="8">
        <f t="shared" si="781"/>
        <v>0.36011501143327618</v>
      </c>
      <c r="BM496" s="8">
        <f t="shared" si="782"/>
        <v>0.538781029518002</v>
      </c>
      <c r="BN496" s="8">
        <f t="shared" si="783"/>
        <v>0.45985529836848849</v>
      </c>
    </row>
    <row r="497" spans="1:66" x14ac:dyDescent="0.25">
      <c r="A497" t="s">
        <v>21</v>
      </c>
      <c r="B497" t="s">
        <v>269</v>
      </c>
      <c r="C497" t="s">
        <v>152</v>
      </c>
      <c r="D497" s="17"/>
      <c r="E497">
        <f>VLOOKUP(A497,home!$A$2:$E$405,3,FALSE)</f>
        <v>1.3974</v>
      </c>
      <c r="F497">
        <f>VLOOKUP(B497,home!$B$2:$E$405,3,FALSE)</f>
        <v>0.71560000000000001</v>
      </c>
      <c r="G497">
        <f>VLOOKUP(C497,away!$B$2:$E$405,4,FALSE)</f>
        <v>1.1676</v>
      </c>
      <c r="H497">
        <f>VLOOKUP(A497,away!$A$2:$E$405,3,FALSE)</f>
        <v>1.3632</v>
      </c>
      <c r="I497">
        <f>VLOOKUP(C497,away!$B$2:$E$405,3,FALSE)</f>
        <v>0.7722</v>
      </c>
      <c r="J497">
        <f>VLOOKUP(B497,home!$B$2:$E$405,4,FALSE)</f>
        <v>0.81079999999999997</v>
      </c>
      <c r="K497" s="3">
        <f t="shared" si="728"/>
        <v>1.167575994144</v>
      </c>
      <c r="L497" s="3">
        <f t="shared" si="729"/>
        <v>0.85349919283199982</v>
      </c>
      <c r="M497" s="5">
        <f t="shared" si="730"/>
        <v>0.13251291230095105</v>
      </c>
      <c r="N497" s="5">
        <f t="shared" si="731"/>
        <v>0.15471889531669961</v>
      </c>
      <c r="O497" s="5">
        <f t="shared" si="732"/>
        <v>0.1130996636886793</v>
      </c>
      <c r="P497" s="5">
        <f t="shared" si="733"/>
        <v>0.13205245226866177</v>
      </c>
      <c r="Q497" s="5">
        <f t="shared" si="734"/>
        <v>9.0323034006128539E-2</v>
      </c>
      <c r="R497" s="5">
        <f t="shared" si="735"/>
        <v>4.8265235833929214E-2</v>
      </c>
      <c r="S497" s="5">
        <f t="shared" si="736"/>
        <v>3.2898398064341035E-2</v>
      </c>
      <c r="T497" s="5">
        <f t="shared" si="737"/>
        <v>7.7090636618367972E-2</v>
      </c>
      <c r="U497" s="5">
        <f t="shared" si="738"/>
        <v>5.6353330711394513E-2</v>
      </c>
      <c r="V497" s="5">
        <f t="shared" si="739"/>
        <v>3.6426757418681881E-3</v>
      </c>
      <c r="W497" s="5">
        <f t="shared" si="740"/>
        <v>3.5153002074602598E-2</v>
      </c>
      <c r="X497" s="5">
        <f t="shared" si="741"/>
        <v>3.000305889629493E-2</v>
      </c>
      <c r="Y497" s="5">
        <f t="shared" si="742"/>
        <v>1.2803793275239339E-2</v>
      </c>
      <c r="Z497" s="5">
        <f t="shared" si="743"/>
        <v>1.3731446608701568E-2</v>
      </c>
      <c r="AA497" s="5">
        <f t="shared" si="744"/>
        <v>1.6032507425189989E-2</v>
      </c>
      <c r="AB497" s="5">
        <f t="shared" si="745"/>
        <v>9.359585397793635E-3</v>
      </c>
      <c r="AC497" s="5">
        <f t="shared" si="746"/>
        <v>2.2687612860737832E-4</v>
      </c>
      <c r="AD497" s="5">
        <f t="shared" si="747"/>
        <v>1.0260950336100059E-2</v>
      </c>
      <c r="AE497" s="5">
        <f t="shared" si="748"/>
        <v>8.7577128295506356E-3</v>
      </c>
      <c r="AF497" s="5">
        <f t="shared" si="749"/>
        <v>3.737350415537959E-3</v>
      </c>
      <c r="AG497" s="5">
        <f t="shared" si="750"/>
        <v>1.0632751876639959E-3</v>
      </c>
      <c r="AH497" s="5">
        <f t="shared" si="751"/>
        <v>2.9299446492356217E-3</v>
      </c>
      <c r="AI497" s="5">
        <f t="shared" si="752"/>
        <v>3.4209330366181739E-3</v>
      </c>
      <c r="AJ497" s="5">
        <f t="shared" si="753"/>
        <v>1.9970996455647592E-3</v>
      </c>
      <c r="AK497" s="5">
        <f t="shared" si="754"/>
        <v>7.7725520135830093E-4</v>
      </c>
      <c r="AL497" s="5">
        <f t="shared" si="755"/>
        <v>9.0435108922165271E-6</v>
      </c>
      <c r="AM497" s="5">
        <f t="shared" si="756"/>
        <v>2.396087857906847E-3</v>
      </c>
      <c r="AN497" s="5">
        <f t="shared" si="757"/>
        <v>2.0450590526780491E-3</v>
      </c>
      <c r="AO497" s="5">
        <f t="shared" si="758"/>
        <v>8.7272812537724463E-4</v>
      </c>
      <c r="AP497" s="5">
        <f t="shared" si="759"/>
        <v>2.4829091685708762E-4</v>
      </c>
      <c r="AQ497" s="5">
        <f t="shared" si="760"/>
        <v>5.2979024281260341E-5</v>
      </c>
      <c r="AR497" s="5">
        <f t="shared" si="761"/>
        <v>5.0014107863300804E-4</v>
      </c>
      <c r="AS497" s="5">
        <f t="shared" si="762"/>
        <v>5.8395271709718686E-4</v>
      </c>
      <c r="AT497" s="5">
        <f t="shared" si="763"/>
        <v>3.4090458709891907E-4</v>
      </c>
      <c r="AU497" s="5">
        <f t="shared" si="764"/>
        <v>1.3267733739675671E-4</v>
      </c>
      <c r="AV497" s="5">
        <f t="shared" si="765"/>
        <v>3.8727718527849284E-5</v>
      </c>
      <c r="AW497" s="5">
        <f t="shared" si="766"/>
        <v>2.503357282318918E-7</v>
      </c>
      <c r="AX497" s="5">
        <f t="shared" si="767"/>
        <v>4.6626911045865931E-4</v>
      </c>
      <c r="AY497" s="5">
        <f t="shared" si="768"/>
        <v>3.9796030941896028E-4</v>
      </c>
      <c r="AZ497" s="5">
        <f t="shared" si="769"/>
        <v>1.6982940143412775E-4</v>
      </c>
      <c r="BA497" s="5">
        <f t="shared" si="770"/>
        <v>4.8316419014389913E-5</v>
      </c>
      <c r="BB497" s="5">
        <f t="shared" si="771"/>
        <v>1.0309506157328616E-5</v>
      </c>
      <c r="BC497" s="5">
        <f t="shared" si="772"/>
        <v>1.7598310367553016E-6</v>
      </c>
      <c r="BD497" s="5">
        <f t="shared" si="773"/>
        <v>7.1145001152566334E-5</v>
      </c>
      <c r="BE497" s="5">
        <f t="shared" si="774"/>
        <v>8.3067195449083658E-5</v>
      </c>
      <c r="BF497" s="5">
        <f t="shared" si="775"/>
        <v>4.8493631653608919E-5</v>
      </c>
      <c r="BG497" s="5">
        <f t="shared" si="776"/>
        <v>1.8873333395871783E-5</v>
      </c>
      <c r="BH497" s="5">
        <f t="shared" si="777"/>
        <v>5.5090127506240397E-6</v>
      </c>
      <c r="BI497" s="5">
        <f t="shared" si="778"/>
        <v>1.2864382078123669E-6</v>
      </c>
      <c r="BJ497" s="8">
        <f t="shared" si="779"/>
        <v>0.43062129851080627</v>
      </c>
      <c r="BK497" s="8">
        <f t="shared" si="780"/>
        <v>0.30174031832474058</v>
      </c>
      <c r="BL497" s="8">
        <f t="shared" si="781"/>
        <v>0.25406033364112685</v>
      </c>
      <c r="BM497" s="8">
        <f t="shared" si="782"/>
        <v>0.32878349369663507</v>
      </c>
      <c r="BN497" s="8">
        <f t="shared" si="783"/>
        <v>0.67097219341504943</v>
      </c>
    </row>
    <row r="498" spans="1:66" x14ac:dyDescent="0.25">
      <c r="A498" t="s">
        <v>21</v>
      </c>
      <c r="B498" t="s">
        <v>275</v>
      </c>
      <c r="C498" t="s">
        <v>273</v>
      </c>
      <c r="D498" s="17"/>
      <c r="E498">
        <f>VLOOKUP(A498,home!$A$2:$E$405,3,FALSE)</f>
        <v>1.3974</v>
      </c>
      <c r="F498">
        <f>VLOOKUP(B498,home!$B$2:$E$405,3,FALSE)</f>
        <v>0.71560000000000001</v>
      </c>
      <c r="G498">
        <f>VLOOKUP(C498,away!$B$2:$E$405,4,FALSE)</f>
        <v>1.0923</v>
      </c>
      <c r="H498">
        <f>VLOOKUP(A498,away!$A$2:$E$405,3,FALSE)</f>
        <v>1.3632</v>
      </c>
      <c r="I498">
        <f>VLOOKUP(C498,away!$B$2:$E$405,3,FALSE)</f>
        <v>1.0038</v>
      </c>
      <c r="J498">
        <f>VLOOKUP(B498,home!$B$2:$E$405,4,FALSE)</f>
        <v>1.0038</v>
      </c>
      <c r="K498" s="3">
        <f t="shared" si="728"/>
        <v>1.0922775423120001</v>
      </c>
      <c r="L498" s="3">
        <f t="shared" si="729"/>
        <v>1.373580004608</v>
      </c>
      <c r="M498" s="5">
        <f t="shared" si="730"/>
        <v>8.4935974549004881E-2</v>
      </c>
      <c r="N498" s="5">
        <f t="shared" si="731"/>
        <v>9.277365753426163E-2</v>
      </c>
      <c r="O498" s="5">
        <f t="shared" si="732"/>
        <v>0.1166663563124071</v>
      </c>
      <c r="P498" s="5">
        <f t="shared" si="733"/>
        <v>0.12743204094341212</v>
      </c>
      <c r="Q498" s="5">
        <f t="shared" si="734"/>
        <v>5.0667291321409236E-2</v>
      </c>
      <c r="R498" s="5">
        <f t="shared" si="735"/>
        <v>8.0125287120597383E-2</v>
      </c>
      <c r="S498" s="5">
        <f t="shared" si="736"/>
        <v>4.7797547344424172E-2</v>
      </c>
      <c r="T498" s="5">
        <f t="shared" si="737"/>
        <v>6.9595578246736192E-2</v>
      </c>
      <c r="U498" s="5">
        <f t="shared" si="738"/>
        <v>8.7519051693129443E-2</v>
      </c>
      <c r="V498" s="5">
        <f t="shared" si="739"/>
        <v>7.9680136093767551E-3</v>
      </c>
      <c r="W498" s="5">
        <f t="shared" si="740"/>
        <v>1.8447581480051673E-2</v>
      </c>
      <c r="X498" s="5">
        <f t="shared" si="741"/>
        <v>2.5339229054375835E-2</v>
      </c>
      <c r="Y498" s="5">
        <f t="shared" si="742"/>
        <v>1.7402729180636366E-2</v>
      </c>
      <c r="Z498" s="5">
        <f t="shared" si="743"/>
        <v>3.6686164084109144E-2</v>
      </c>
      <c r="AA498" s="5">
        <f t="shared" si="744"/>
        <v>4.0071473142645496E-2</v>
      </c>
      <c r="AB498" s="5">
        <f t="shared" si="745"/>
        <v>2.1884585100535075E-2</v>
      </c>
      <c r="AC498" s="5">
        <f t="shared" si="746"/>
        <v>7.4716591077812939E-4</v>
      </c>
      <c r="AD498" s="5">
        <f t="shared" si="747"/>
        <v>5.0374697401578024E-3</v>
      </c>
      <c r="AE498" s="5">
        <f t="shared" si="748"/>
        <v>6.9193677088986161E-3</v>
      </c>
      <c r="AF498" s="5">
        <f t="shared" si="749"/>
        <v>4.7521525647367044E-3</v>
      </c>
      <c r="AG498" s="5">
        <f t="shared" si="750"/>
        <v>2.1758205805896534E-3</v>
      </c>
      <c r="AH498" s="5">
        <f t="shared" si="751"/>
        <v>1.2597845357925122E-2</v>
      </c>
      <c r="AI498" s="5">
        <f t="shared" si="752"/>
        <v>1.376034356598109E-2</v>
      </c>
      <c r="AJ498" s="5">
        <f t="shared" si="753"/>
        <v>7.5150571258092852E-3</v>
      </c>
      <c r="AK498" s="5">
        <f t="shared" si="754"/>
        <v>2.7361760425710833E-3</v>
      </c>
      <c r="AL498" s="5">
        <f t="shared" si="755"/>
        <v>4.4839834917707862E-5</v>
      </c>
      <c r="AM498" s="5">
        <f t="shared" si="756"/>
        <v>1.1004630134501272E-3</v>
      </c>
      <c r="AN498" s="5">
        <f t="shared" si="757"/>
        <v>1.5115739910857595E-3</v>
      </c>
      <c r="AO498" s="5">
        <f t="shared" si="758"/>
        <v>1.0381339048204554E-3</v>
      </c>
      <c r="AP498" s="5">
        <f t="shared" si="759"/>
        <v>4.7531999125566721E-4</v>
      </c>
      <c r="AQ498" s="5">
        <f t="shared" si="760"/>
        <v>1.632225089448085E-4</v>
      </c>
      <c r="AR498" s="5">
        <f t="shared" si="761"/>
        <v>3.4608296969579309E-3</v>
      </c>
      <c r="AS498" s="5">
        <f t="shared" si="762"/>
        <v>3.7801865557535925E-3</v>
      </c>
      <c r="AT498" s="5">
        <f t="shared" si="763"/>
        <v>2.0645064402996997E-3</v>
      </c>
      <c r="AU498" s="5">
        <f t="shared" si="764"/>
        <v>7.5167134023261734E-4</v>
      </c>
      <c r="AV498" s="5">
        <f t="shared" si="765"/>
        <v>2.0525843103391263E-4</v>
      </c>
      <c r="AW498" s="5">
        <f t="shared" si="766"/>
        <v>1.8687382235951817E-6</v>
      </c>
      <c r="AX498" s="5">
        <f t="shared" si="767"/>
        <v>2.0033517262276032E-4</v>
      </c>
      <c r="AY498" s="5">
        <f t="shared" si="768"/>
        <v>2.7517638733431563E-4</v>
      </c>
      <c r="AZ498" s="5">
        <f t="shared" si="769"/>
        <v>1.8898839169134108E-4</v>
      </c>
      <c r="BA498" s="5">
        <f t="shared" si="770"/>
        <v>8.6530225310083565E-5</v>
      </c>
      <c r="BB498" s="5">
        <f t="shared" si="771"/>
        <v>2.9714046820038969E-5</v>
      </c>
      <c r="BC498" s="5">
        <f t="shared" si="772"/>
        <v>8.1629241135982889E-6</v>
      </c>
      <c r="BD498" s="5">
        <f t="shared" si="773"/>
        <v>7.9228774518249625E-4</v>
      </c>
      <c r="BE498" s="5">
        <f t="shared" si="774"/>
        <v>8.653981111118532E-4</v>
      </c>
      <c r="BF498" s="5">
        <f t="shared" si="775"/>
        <v>4.7262746096335114E-4</v>
      </c>
      <c r="BG498" s="5">
        <f t="shared" si="776"/>
        <v>1.7208012049673666E-4</v>
      </c>
      <c r="BH498" s="5">
        <f t="shared" si="777"/>
        <v>4.6989812774232086E-5</v>
      </c>
      <c r="BI498" s="5">
        <f t="shared" si="778"/>
        <v>1.0265183442147852E-5</v>
      </c>
      <c r="BJ498" s="8">
        <f t="shared" si="779"/>
        <v>0.29818849796930258</v>
      </c>
      <c r="BK498" s="8">
        <f t="shared" si="780"/>
        <v>0.26920075857924808</v>
      </c>
      <c r="BL498" s="8">
        <f t="shared" si="781"/>
        <v>0.39549827635984969</v>
      </c>
      <c r="BM498" s="8">
        <f t="shared" si="782"/>
        <v>0.44669978156230639</v>
      </c>
      <c r="BN498" s="8">
        <f t="shared" si="783"/>
        <v>0.55260060778109232</v>
      </c>
    </row>
    <row r="499" spans="1:66" x14ac:dyDescent="0.25">
      <c r="A499" t="s">
        <v>21</v>
      </c>
      <c r="B499" t="s">
        <v>22</v>
      </c>
      <c r="C499" t="s">
        <v>397</v>
      </c>
      <c r="D499" s="17"/>
      <c r="E499">
        <f>VLOOKUP(A499,home!$A$2:$E$405,3,FALSE)</f>
        <v>1.3974</v>
      </c>
      <c r="F499">
        <f>VLOOKUP(B499,home!$B$2:$E$405,3,FALSE)</f>
        <v>1.2806</v>
      </c>
      <c r="G499">
        <f>VLOOKUP(C499,away!$B$2:$E$405,4,FALSE)</f>
        <v>1.4689000000000001</v>
      </c>
      <c r="H499">
        <f>VLOOKUP(A499,away!$A$2:$E$405,3,FALSE)</f>
        <v>1.3632</v>
      </c>
      <c r="I499">
        <f>VLOOKUP(C499,away!$B$2:$E$405,3,FALSE)</f>
        <v>0.73360000000000003</v>
      </c>
      <c r="J499">
        <f>VLOOKUP(B499,home!$B$2:$E$405,4,FALSE)</f>
        <v>1.3512999999999999</v>
      </c>
      <c r="K499" s="3">
        <f t="shared" si="728"/>
        <v>2.6286118853159999</v>
      </c>
      <c r="L499" s="3">
        <f t="shared" si="729"/>
        <v>1.351358808576</v>
      </c>
      <c r="M499" s="5">
        <f t="shared" si="730"/>
        <v>1.8686186949121397E-2</v>
      </c>
      <c r="N499" s="5">
        <f t="shared" si="731"/>
        <v>4.9118733105697213E-2</v>
      </c>
      <c r="O499" s="5">
        <f t="shared" si="732"/>
        <v>2.5251743332393085E-2</v>
      </c>
      <c r="P499" s="5">
        <f t="shared" si="733"/>
        <v>6.637703264847751E-2</v>
      </c>
      <c r="Q499" s="5">
        <f t="shared" si="734"/>
        <v>6.4557042816650104E-2</v>
      </c>
      <c r="R499" s="5">
        <f t="shared" si="735"/>
        <v>1.7062082892064841E-2</v>
      </c>
      <c r="S499" s="5">
        <f t="shared" si="736"/>
        <v>5.8946087760084906E-2</v>
      </c>
      <c r="T499" s="5">
        <f t="shared" si="737"/>
        <v>8.7239728465898086E-2</v>
      </c>
      <c r="U499" s="5">
        <f t="shared" si="738"/>
        <v>4.4849593878328417E-2</v>
      </c>
      <c r="V499" s="5">
        <f t="shared" si="739"/>
        <v>2.3265351640668262E-2</v>
      </c>
      <c r="W499" s="5">
        <f t="shared" si="740"/>
        <v>5.656513667623346E-2</v>
      </c>
      <c r="X499" s="5">
        <f t="shared" si="741"/>
        <v>7.6439795705733435E-2</v>
      </c>
      <c r="Y499" s="5">
        <f t="shared" si="742"/>
        <v>5.1648795626346403E-2</v>
      </c>
      <c r="Z499" s="5">
        <f t="shared" si="743"/>
        <v>7.6856653362818968E-3</v>
      </c>
      <c r="AA499" s="5">
        <f t="shared" si="744"/>
        <v>2.0202631249511781E-2</v>
      </c>
      <c r="AB499" s="5">
        <f t="shared" si="745"/>
        <v>2.6552438308561556E-2</v>
      </c>
      <c r="AC499" s="5">
        <f t="shared" si="746"/>
        <v>5.1651957192889132E-3</v>
      </c>
      <c r="AD499" s="5">
        <f t="shared" si="747"/>
        <v>3.7171947640417806E-2</v>
      </c>
      <c r="AE499" s="5">
        <f t="shared" si="748"/>
        <v>5.0232638875804453E-2</v>
      </c>
      <c r="AF499" s="5">
        <f t="shared" si="749"/>
        <v>3.3941159511417789E-2</v>
      </c>
      <c r="AG499" s="5">
        <f t="shared" si="750"/>
        <v>1.5288894959679169E-2</v>
      </c>
      <c r="AH499" s="5">
        <f t="shared" si="751"/>
        <v>2.5965228879879418E-3</v>
      </c>
      <c r="AI499" s="5">
        <f t="shared" si="752"/>
        <v>6.825250923860127E-3</v>
      </c>
      <c r="AJ499" s="5">
        <f t="shared" si="753"/>
        <v>8.9704678493613705E-3</v>
      </c>
      <c r="AK499" s="5">
        <f t="shared" si="754"/>
        <v>7.859959468558787E-3</v>
      </c>
      <c r="AL499" s="5">
        <f t="shared" si="755"/>
        <v>7.3391188010379427E-4</v>
      </c>
      <c r="AM499" s="5">
        <f t="shared" si="756"/>
        <v>1.9542124673589258E-2</v>
      </c>
      <c r="AN499" s="5">
        <f t="shared" si="757"/>
        <v>2.6408422315945229E-2</v>
      </c>
      <c r="AO499" s="5">
        <f t="shared" si="758"/>
        <v>1.7843627058623805E-2</v>
      </c>
      <c r="AP499" s="5">
        <f t="shared" si="759"/>
        <v>8.037714200872112E-3</v>
      </c>
      <c r="AQ499" s="5">
        <f t="shared" si="760"/>
        <v>2.7154589715412329E-3</v>
      </c>
      <c r="AR499" s="5">
        <f t="shared" si="761"/>
        <v>7.0176681527034E-4</v>
      </c>
      <c r="AS499" s="5">
        <f t="shared" si="762"/>
        <v>1.8446725913399732E-3</v>
      </c>
      <c r="AT499" s="5">
        <f t="shared" si="763"/>
        <v>2.4244641490564593E-3</v>
      </c>
      <c r="AU499" s="5">
        <f t="shared" si="764"/>
        <v>2.1243250925774507E-3</v>
      </c>
      <c r="AV499" s="5">
        <f t="shared" si="765"/>
        <v>1.3960065466560245E-3</v>
      </c>
      <c r="AW499" s="5">
        <f t="shared" si="766"/>
        <v>7.2416671795820232E-5</v>
      </c>
      <c r="AX499" s="5">
        <f t="shared" si="767"/>
        <v>8.5614435302206384E-3</v>
      </c>
      <c r="AY499" s="5">
        <f t="shared" si="768"/>
        <v>1.1569582128689665E-2</v>
      </c>
      <c r="AZ499" s="5">
        <f t="shared" si="769"/>
        <v>7.8173283605741262E-3</v>
      </c>
      <c r="BA499" s="5">
        <f t="shared" si="770"/>
        <v>3.5213385131976078E-3</v>
      </c>
      <c r="BB499" s="5">
        <f t="shared" si="771"/>
        <v>1.1896479544468758E-3</v>
      </c>
      <c r="BC499" s="5">
        <f t="shared" si="772"/>
        <v>3.2152824846924113E-4</v>
      </c>
      <c r="BD499" s="5">
        <f t="shared" si="773"/>
        <v>1.5805646123031661E-4</v>
      </c>
      <c r="BE499" s="5">
        <f t="shared" si="774"/>
        <v>4.1546909254099772E-4</v>
      </c>
      <c r="BF499" s="5">
        <f t="shared" si="775"/>
        <v>5.4605349731735994E-4</v>
      </c>
      <c r="BG499" s="5">
        <f t="shared" si="776"/>
        <v>4.7845423768892704E-4</v>
      </c>
      <c r="BH499" s="5">
        <f t="shared" si="777"/>
        <v>3.1441762394222996E-4</v>
      </c>
      <c r="BI499" s="5">
        <f t="shared" si="778"/>
        <v>1.6529638064947247E-4</v>
      </c>
      <c r="BJ499" s="8">
        <f t="shared" si="779"/>
        <v>0.62973208934004765</v>
      </c>
      <c r="BK499" s="8">
        <f t="shared" si="780"/>
        <v>0.18474334872643444</v>
      </c>
      <c r="BL499" s="8">
        <f t="shared" si="781"/>
        <v>0.17073967327889747</v>
      </c>
      <c r="BM499" s="8">
        <f t="shared" si="782"/>
        <v>0.74035078948036348</v>
      </c>
      <c r="BN499" s="8">
        <f t="shared" si="783"/>
        <v>0.24105282174440412</v>
      </c>
    </row>
    <row r="500" spans="1:66" x14ac:dyDescent="0.25">
      <c r="A500" t="s">
        <v>21</v>
      </c>
      <c r="B500" t="s">
        <v>270</v>
      </c>
      <c r="C500" t="s">
        <v>157</v>
      </c>
      <c r="D500" s="17"/>
      <c r="E500">
        <f>VLOOKUP(A500,home!$A$2:$E$405,3,FALSE)</f>
        <v>1.3974</v>
      </c>
      <c r="F500">
        <f>VLOOKUP(B500,home!$B$2:$E$405,3,FALSE)</f>
        <v>0.79090000000000005</v>
      </c>
      <c r="G500">
        <f>VLOOKUP(C500,away!$B$2:$E$405,4,FALSE)</f>
        <v>0.82189999999999996</v>
      </c>
      <c r="H500">
        <f>VLOOKUP(A500,away!$A$2:$E$405,3,FALSE)</f>
        <v>1.3632</v>
      </c>
      <c r="I500">
        <f>VLOOKUP(C500,away!$B$2:$E$405,3,FALSE)</f>
        <v>1.4035</v>
      </c>
      <c r="J500">
        <f>VLOOKUP(B500,home!$B$2:$E$405,4,FALSE)</f>
        <v>1.1196999999999999</v>
      </c>
      <c r="K500" s="3">
        <f t="shared" si="728"/>
        <v>0.90836688815400013</v>
      </c>
      <c r="L500" s="3">
        <f t="shared" si="729"/>
        <v>2.1422673686399998</v>
      </c>
      <c r="M500" s="5">
        <f t="shared" si="730"/>
        <v>4.7328896195389547E-2</v>
      </c>
      <c r="N500" s="5">
        <f t="shared" si="731"/>
        <v>4.2992002156769696E-2</v>
      </c>
      <c r="O500" s="5">
        <f t="shared" si="732"/>
        <v>0.10139114991313286</v>
      </c>
      <c r="P500" s="5">
        <f t="shared" si="733"/>
        <v>9.2100363332948201E-2</v>
      </c>
      <c r="Q500" s="5">
        <f t="shared" si="734"/>
        <v>1.9526255607327476E-2</v>
      </c>
      <c r="R500" s="5">
        <f t="shared" si="735"/>
        <v>0.10860347596389544</v>
      </c>
      <c r="S500" s="5">
        <f t="shared" si="736"/>
        <v>4.4806014971501579E-2</v>
      </c>
      <c r="T500" s="5">
        <f t="shared" si="737"/>
        <v>4.1830460219301466E-2</v>
      </c>
      <c r="U500" s="5">
        <f t="shared" si="738"/>
        <v>9.8651801504031439E-2</v>
      </c>
      <c r="V500" s="5">
        <f t="shared" si="739"/>
        <v>9.687880602207391E-3</v>
      </c>
      <c r="W500" s="5">
        <f t="shared" si="740"/>
        <v>5.9123346811092194E-3</v>
      </c>
      <c r="X500" s="5">
        <f t="shared" si="741"/>
        <v>1.2665801659818858E-2</v>
      </c>
      <c r="Y500" s="5">
        <f t="shared" si="742"/>
        <v>1.3566766796748144E-2</v>
      </c>
      <c r="Z500" s="5">
        <f t="shared" si="743"/>
        <v>7.7552560892777261E-2</v>
      </c>
      <c r="AA500" s="5">
        <f t="shared" si="744"/>
        <v>7.0446178406545684E-2</v>
      </c>
      <c r="AB500" s="5">
        <f t="shared" si="745"/>
        <v>3.1995487930747711E-2</v>
      </c>
      <c r="AC500" s="5">
        <f t="shared" si="746"/>
        <v>1.1782671305416465E-3</v>
      </c>
      <c r="AD500" s="5">
        <f t="shared" si="747"/>
        <v>1.3426422640010381E-3</v>
      </c>
      <c r="AE500" s="5">
        <f t="shared" si="748"/>
        <v>2.8762987099263558E-3</v>
      </c>
      <c r="AF500" s="5">
        <f t="shared" si="749"/>
        <v>3.0809004343682802E-3</v>
      </c>
      <c r="AG500" s="5">
        <f t="shared" si="750"/>
        <v>2.2000374888586564E-3</v>
      </c>
      <c r="AH500" s="5">
        <f t="shared" si="751"/>
        <v>4.153458013876582E-2</v>
      </c>
      <c r="AI500" s="5">
        <f t="shared" si="752"/>
        <v>3.7728637311433638E-2</v>
      </c>
      <c r="AJ500" s="5">
        <f t="shared" si="753"/>
        <v>1.7135722434438939E-2</v>
      </c>
      <c r="AK500" s="5">
        <f t="shared" si="754"/>
        <v>5.1885076213473297E-3</v>
      </c>
      <c r="AL500" s="5">
        <f t="shared" si="755"/>
        <v>9.1714651766357623E-5</v>
      </c>
      <c r="AM500" s="5">
        <f t="shared" si="756"/>
        <v>2.43922355050933E-4</v>
      </c>
      <c r="AN500" s="5">
        <f t="shared" si="757"/>
        <v>5.2254690170743391E-4</v>
      </c>
      <c r="AO500" s="5">
        <f t="shared" si="758"/>
        <v>5.5971758805588463E-4</v>
      </c>
      <c r="AP500" s="5">
        <f t="shared" si="759"/>
        <v>3.9968824151533582E-4</v>
      </c>
      <c r="AQ500" s="5">
        <f t="shared" si="760"/>
        <v>2.1405976935685178E-4</v>
      </c>
      <c r="AR500" s="5">
        <f t="shared" si="761"/>
        <v>1.7795635140288209E-2</v>
      </c>
      <c r="AS500" s="5">
        <f t="shared" si="762"/>
        <v>1.6164965715107574E-2</v>
      </c>
      <c r="AT500" s="5">
        <f t="shared" si="763"/>
        <v>7.3418598018741834E-3</v>
      </c>
      <c r="AU500" s="5">
        <f t="shared" si="764"/>
        <v>2.2230341138304659E-3</v>
      </c>
      <c r="AV500" s="5">
        <f t="shared" si="765"/>
        <v>5.0483264506009126E-4</v>
      </c>
      <c r="AW500" s="5">
        <f t="shared" si="766"/>
        <v>4.9575966326766381E-6</v>
      </c>
      <c r="AX500" s="5">
        <f t="shared" si="767"/>
        <v>3.6928498434801851E-5</v>
      </c>
      <c r="AY500" s="5">
        <f t="shared" si="768"/>
        <v>7.9110717169749307E-5</v>
      </c>
      <c r="AZ500" s="5">
        <f t="shared" si="769"/>
        <v>8.4738153951231064E-5</v>
      </c>
      <c r="BA500" s="5">
        <f t="shared" si="770"/>
        <v>6.0510594029504997E-5</v>
      </c>
      <c r="BB500" s="5">
        <f t="shared" si="771"/>
        <v>3.240746776160773E-5</v>
      </c>
      <c r="BC500" s="5">
        <f t="shared" si="772"/>
        <v>1.3885092137189005E-5</v>
      </c>
      <c r="BD500" s="5">
        <f t="shared" si="773"/>
        <v>6.3538347442104546E-3</v>
      </c>
      <c r="BE500" s="5">
        <f t="shared" si="774"/>
        <v>5.7716130944432164E-3</v>
      </c>
      <c r="BF500" s="5">
        <f t="shared" si="775"/>
        <v>2.6213711131141322E-3</v>
      </c>
      <c r="BG500" s="5">
        <f t="shared" si="776"/>
        <v>7.9372224023875734E-4</v>
      </c>
      <c r="BH500" s="5">
        <f t="shared" si="777"/>
        <v>1.8024775035607539E-4</v>
      </c>
      <c r="BI500" s="5">
        <f t="shared" si="778"/>
        <v>3.2746217617541467E-5</v>
      </c>
      <c r="BJ500" s="8">
        <f t="shared" si="779"/>
        <v>0.14824101539739981</v>
      </c>
      <c r="BK500" s="8">
        <f t="shared" si="780"/>
        <v>0.19527224760152448</v>
      </c>
      <c r="BL500" s="8">
        <f t="shared" si="781"/>
        <v>0.57245940380047966</v>
      </c>
      <c r="BM500" s="8">
        <f t="shared" si="782"/>
        <v>0.58150893140218063</v>
      </c>
      <c r="BN500" s="8">
        <f t="shared" si="783"/>
        <v>0.4119421431694632</v>
      </c>
    </row>
    <row r="501" spans="1:66" x14ac:dyDescent="0.25">
      <c r="A501" t="s">
        <v>21</v>
      </c>
      <c r="B501" t="s">
        <v>265</v>
      </c>
      <c r="C501" t="s">
        <v>266</v>
      </c>
      <c r="D501" s="17"/>
      <c r="E501">
        <f>VLOOKUP(A501,home!$A$2:$E$405,3,FALSE)</f>
        <v>1.3974</v>
      </c>
      <c r="F501">
        <f>VLOOKUP(B501,home!$B$2:$E$405,3,FALSE)</f>
        <v>0.97929999999999995</v>
      </c>
      <c r="G501">
        <f>VLOOKUP(C501,away!$B$2:$E$405,4,FALSE)</f>
        <v>0.97929999999999995</v>
      </c>
      <c r="H501">
        <f>VLOOKUP(A501,away!$A$2:$E$405,3,FALSE)</f>
        <v>1.3632</v>
      </c>
      <c r="I501">
        <f>VLOOKUP(C501,away!$B$2:$E$405,3,FALSE)</f>
        <v>1.0038</v>
      </c>
      <c r="J501">
        <f>VLOOKUP(B501,home!$B$2:$E$405,4,FALSE)</f>
        <v>0.81079999999999997</v>
      </c>
      <c r="K501" s="3">
        <f t="shared" si="728"/>
        <v>1.3401464119259998</v>
      </c>
      <c r="L501" s="3">
        <f t="shared" si="729"/>
        <v>1.1094826337279999</v>
      </c>
      <c r="M501" s="5">
        <f t="shared" si="730"/>
        <v>8.6325603418354879E-2</v>
      </c>
      <c r="N501" s="5">
        <f t="shared" si="731"/>
        <v>0.1156889476784551</v>
      </c>
      <c r="O501" s="5">
        <f t="shared" si="732"/>
        <v>9.5776757838755208E-2</v>
      </c>
      <c r="P501" s="5">
        <f t="shared" si="733"/>
        <v>0.12835487836351317</v>
      </c>
      <c r="Q501" s="5">
        <f t="shared" si="734"/>
        <v>7.7520064065388181E-2</v>
      </c>
      <c r="R501" s="5">
        <f t="shared" si="735"/>
        <v>5.313132476843551E-2</v>
      </c>
      <c r="S501" s="5">
        <f t="shared" si="736"/>
        <v>4.7711727886425907E-2</v>
      </c>
      <c r="T501" s="5">
        <f t="shared" si="737"/>
        <v>8.600716484603016E-2</v>
      </c>
      <c r="U501" s="5">
        <f t="shared" si="738"/>
        <v>7.1203754249293844E-2</v>
      </c>
      <c r="V501" s="5">
        <f t="shared" si="739"/>
        <v>7.8823441416031488E-3</v>
      </c>
      <c r="W501" s="5">
        <f t="shared" si="740"/>
        <v>3.462941190316788E-2</v>
      </c>
      <c r="X501" s="5">
        <f t="shared" si="741"/>
        <v>3.8420731122778447E-2</v>
      </c>
      <c r="Y501" s="5">
        <f t="shared" si="742"/>
        <v>2.131356697792779E-2</v>
      </c>
      <c r="Z501" s="5">
        <f t="shared" si="743"/>
        <v>1.9649427379180507E-2</v>
      </c>
      <c r="AA501" s="5">
        <f t="shared" si="744"/>
        <v>2.633310959860926E-2</v>
      </c>
      <c r="AB501" s="5">
        <f t="shared" si="745"/>
        <v>1.7645111171715154E-2</v>
      </c>
      <c r="AC501" s="5">
        <f t="shared" si="746"/>
        <v>7.3250090605484798E-4</v>
      </c>
      <c r="AD501" s="5">
        <f t="shared" si="747"/>
        <v>1.1602120527284486E-2</v>
      </c>
      <c r="AE501" s="5">
        <f t="shared" si="748"/>
        <v>1.2872351239441283E-2</v>
      </c>
      <c r="AF501" s="5">
        <f t="shared" si="749"/>
        <v>7.1408250777036004E-3</v>
      </c>
      <c r="AG501" s="5">
        <f t="shared" si="750"/>
        <v>2.6408738047338461E-3</v>
      </c>
      <c r="AH501" s="5">
        <f t="shared" si="751"/>
        <v>5.4501746099750665E-3</v>
      </c>
      <c r="AI501" s="5">
        <f t="shared" si="752"/>
        <v>7.3040319479282696E-3</v>
      </c>
      <c r="AJ501" s="5">
        <f t="shared" si="753"/>
        <v>4.8942361038044717E-3</v>
      </c>
      <c r="AK501" s="5">
        <f t="shared" si="754"/>
        <v>2.1863309845440832E-3</v>
      </c>
      <c r="AL501" s="5">
        <f t="shared" si="755"/>
        <v>4.3565320588465118E-5</v>
      </c>
      <c r="AM501" s="5">
        <f t="shared" si="756"/>
        <v>3.1097080390746581E-3</v>
      </c>
      <c r="AN501" s="5">
        <f t="shared" si="757"/>
        <v>3.4501670653176862E-3</v>
      </c>
      <c r="AO501" s="5">
        <f t="shared" si="758"/>
        <v>1.9139502212151358E-3</v>
      </c>
      <c r="AP501" s="5">
        <f t="shared" si="759"/>
        <v>7.078315107526855E-4</v>
      </c>
      <c r="AQ501" s="5">
        <f t="shared" si="760"/>
        <v>1.9633169219638967E-4</v>
      </c>
      <c r="AR501" s="5">
        <f t="shared" si="761"/>
        <v>1.2093748161105232E-3</v>
      </c>
      <c r="AS501" s="5">
        <f t="shared" si="762"/>
        <v>1.6207393204841834E-3</v>
      </c>
      <c r="AT501" s="5">
        <f t="shared" si="763"/>
        <v>1.086013992507131E-3</v>
      </c>
      <c r="AU501" s="5">
        <f t="shared" si="764"/>
        <v>4.8513925178662052E-4</v>
      </c>
      <c r="AV501" s="5">
        <f t="shared" si="765"/>
        <v>1.6253940689157594E-4</v>
      </c>
      <c r="AW501" s="5">
        <f t="shared" si="766"/>
        <v>1.7993314470552207E-6</v>
      </c>
      <c r="AX501" s="5">
        <f t="shared" si="767"/>
        <v>6.9457734511722325E-4</v>
      </c>
      <c r="AY501" s="5">
        <f t="shared" si="768"/>
        <v>7.7062150218845887E-4</v>
      </c>
      <c r="AZ501" s="5">
        <f t="shared" si="769"/>
        <v>4.274955869277396E-4</v>
      </c>
      <c r="BA501" s="5">
        <f t="shared" si="770"/>
        <v>1.5809964323056184E-4</v>
      </c>
      <c r="BB501" s="5">
        <f t="shared" si="771"/>
        <v>4.3852202140725233E-5</v>
      </c>
      <c r="BC501" s="5">
        <f t="shared" si="772"/>
        <v>9.730651345172903E-6</v>
      </c>
      <c r="BD501" s="5">
        <f t="shared" si="773"/>
        <v>2.2363005935710289E-4</v>
      </c>
      <c r="BE501" s="5">
        <f t="shared" si="774"/>
        <v>2.9969702164621978E-4</v>
      </c>
      <c r="BF501" s="5">
        <f t="shared" si="775"/>
        <v>2.0081894411204509E-4</v>
      </c>
      <c r="BG501" s="5">
        <f t="shared" si="776"/>
        <v>8.9708929132841739E-5</v>
      </c>
      <c r="BH501" s="5">
        <f t="shared" si="777"/>
        <v>3.0055774873775414E-5</v>
      </c>
      <c r="BI501" s="5">
        <f t="shared" si="778"/>
        <v>8.0558277709491484E-6</v>
      </c>
      <c r="BJ501" s="8">
        <f t="shared" si="779"/>
        <v>0.41931842270241726</v>
      </c>
      <c r="BK501" s="8">
        <f t="shared" si="780"/>
        <v>0.27182124153872894</v>
      </c>
      <c r="BL501" s="8">
        <f t="shared" si="781"/>
        <v>0.28934060461773381</v>
      </c>
      <c r="BM501" s="8">
        <f t="shared" si="782"/>
        <v>0.44256329793441707</v>
      </c>
      <c r="BN501" s="8">
        <f t="shared" si="783"/>
        <v>0.55679757613290204</v>
      </c>
    </row>
    <row r="502" spans="1:66" x14ac:dyDescent="0.25">
      <c r="A502" t="s">
        <v>21</v>
      </c>
      <c r="B502" t="s">
        <v>268</v>
      </c>
      <c r="C502" t="s">
        <v>150</v>
      </c>
      <c r="D502" s="17"/>
      <c r="E502">
        <f>VLOOKUP(A502,home!$A$2:$E$405,3,FALSE)</f>
        <v>1.3974</v>
      </c>
      <c r="F502">
        <f>VLOOKUP(B502,home!$B$2:$E$405,3,FALSE)</f>
        <v>0.94159999999999999</v>
      </c>
      <c r="G502">
        <f>VLOOKUP(C502,away!$B$2:$E$405,4,FALSE)</f>
        <v>0.90390000000000004</v>
      </c>
      <c r="H502">
        <f>VLOOKUP(A502,away!$A$2:$E$405,3,FALSE)</f>
        <v>1.3632</v>
      </c>
      <c r="I502">
        <f>VLOOKUP(C502,away!$B$2:$E$405,3,FALSE)</f>
        <v>0.84940000000000004</v>
      </c>
      <c r="J502">
        <f>VLOOKUP(B502,home!$B$2:$E$405,4,FALSE)</f>
        <v>1.1583000000000001</v>
      </c>
      <c r="K502" s="3">
        <f t="shared" si="728"/>
        <v>1.189344244176</v>
      </c>
      <c r="L502" s="3">
        <f t="shared" si="729"/>
        <v>1.3411979792640001</v>
      </c>
      <c r="M502" s="5">
        <f t="shared" si="730"/>
        <v>7.9615839005900621E-2</v>
      </c>
      <c r="N502" s="5">
        <f t="shared" si="731"/>
        <v>9.4690639866910967E-2</v>
      </c>
      <c r="O502" s="5">
        <f t="shared" si="732"/>
        <v>0.10678060239212189</v>
      </c>
      <c r="P502" s="5">
        <f t="shared" si="733"/>
        <v>0.12699889484471619</v>
      </c>
      <c r="Q502" s="5">
        <f t="shared" si="734"/>
        <v>5.6309883751526527E-2</v>
      </c>
      <c r="R502" s="5">
        <f t="shared" si="735"/>
        <v>7.1606964076453269E-2</v>
      </c>
      <c r="S502" s="5">
        <f t="shared" si="736"/>
        <v>5.0645447856750958E-2</v>
      </c>
      <c r="T502" s="5">
        <f t="shared" si="737"/>
        <v>7.5522702300138148E-2</v>
      </c>
      <c r="U502" s="5">
        <f t="shared" si="738"/>
        <v>8.5165330567247288E-2</v>
      </c>
      <c r="V502" s="5">
        <f t="shared" si="739"/>
        <v>8.9763209418199305E-3</v>
      </c>
      <c r="W502" s="5">
        <f t="shared" si="740"/>
        <v>2.2323945376699246E-2</v>
      </c>
      <c r="X502" s="5">
        <f t="shared" si="741"/>
        <v>2.994083042842895E-2</v>
      </c>
      <c r="Y502" s="5">
        <f t="shared" si="742"/>
        <v>2.0078290634047497E-2</v>
      </c>
      <c r="Z502" s="5">
        <f t="shared" si="743"/>
        <v>3.2013038506856308E-2</v>
      </c>
      <c r="AA502" s="5">
        <f t="shared" si="744"/>
        <v>3.8074523086714197E-2</v>
      </c>
      <c r="AB502" s="5">
        <f t="shared" si="745"/>
        <v>2.264185744146488E-2</v>
      </c>
      <c r="AC502" s="5">
        <f t="shared" si="746"/>
        <v>8.9490895720049978E-4</v>
      </c>
      <c r="AD502" s="5">
        <f t="shared" si="747"/>
        <v>6.63771398526917E-3</v>
      </c>
      <c r="AE502" s="5">
        <f t="shared" si="748"/>
        <v>8.9024885839754046E-3</v>
      </c>
      <c r="AF502" s="5">
        <f t="shared" si="749"/>
        <v>5.9699998496243207E-3</v>
      </c>
      <c r="AG502" s="5">
        <f t="shared" si="750"/>
        <v>2.6689839115075068E-3</v>
      </c>
      <c r="AH502" s="5">
        <f t="shared" si="751"/>
        <v>1.0733955638874089E-2</v>
      </c>
      <c r="AI502" s="5">
        <f t="shared" si="752"/>
        <v>1.2766368356335416E-2</v>
      </c>
      <c r="AJ502" s="5">
        <f t="shared" si="753"/>
        <v>7.591803361819075E-3</v>
      </c>
      <c r="AK502" s="5">
        <f t="shared" si="754"/>
        <v>3.0097558770985078E-3</v>
      </c>
      <c r="AL502" s="5">
        <f t="shared" si="755"/>
        <v>5.7100421207733553E-5</v>
      </c>
      <c r="AM502" s="5">
        <f t="shared" si="756"/>
        <v>1.5789053845732843E-3</v>
      </c>
      <c r="AN502" s="5">
        <f t="shared" si="757"/>
        <v>2.1176247112387383E-3</v>
      </c>
      <c r="AO502" s="5">
        <f t="shared" si="758"/>
        <v>1.4200769917764536E-3</v>
      </c>
      <c r="AP502" s="5">
        <f t="shared" si="759"/>
        <v>6.3486813058995966E-4</v>
      </c>
      <c r="AQ502" s="5">
        <f t="shared" si="760"/>
        <v>2.1287096346159204E-4</v>
      </c>
      <c r="AR502" s="5">
        <f t="shared" si="761"/>
        <v>2.8792719224734666E-3</v>
      </c>
      <c r="AS502" s="5">
        <f t="shared" si="762"/>
        <v>3.4244454884113833E-3</v>
      </c>
      <c r="AT502" s="5">
        <f t="shared" si="763"/>
        <v>2.0364222655682752E-3</v>
      </c>
      <c r="AU502" s="5">
        <f t="shared" si="764"/>
        <v>8.0733570008849267E-4</v>
      </c>
      <c r="AV502" s="5">
        <f t="shared" si="765"/>
        <v>2.4005001700451255E-4</v>
      </c>
      <c r="AW502" s="5">
        <f t="shared" si="766"/>
        <v>2.5300976117510756E-6</v>
      </c>
      <c r="AX502" s="5">
        <f t="shared" si="767"/>
        <v>3.1297700520678794E-4</v>
      </c>
      <c r="AY502" s="5">
        <f t="shared" si="768"/>
        <v>4.1976412693944251E-4</v>
      </c>
      <c r="AZ502" s="5">
        <f t="shared" si="769"/>
        <v>2.814933994093487E-4</v>
      </c>
      <c r="BA502" s="5">
        <f t="shared" si="770"/>
        <v>1.2584612615465748E-4</v>
      </c>
      <c r="BB502" s="5">
        <f t="shared" si="771"/>
        <v>4.2196142524207314E-5</v>
      </c>
      <c r="BC502" s="5">
        <f t="shared" si="772"/>
        <v>1.1318676217240507E-5</v>
      </c>
      <c r="BD502" s="5">
        <f t="shared" si="773"/>
        <v>6.4361228069549734E-4</v>
      </c>
      <c r="BE502" s="5">
        <f t="shared" si="774"/>
        <v>7.6547656152617773E-4</v>
      </c>
      <c r="BF502" s="5">
        <f t="shared" si="775"/>
        <v>4.5520757125139765E-4</v>
      </c>
      <c r="BG502" s="5">
        <f t="shared" si="776"/>
        <v>1.8046616825772874E-4</v>
      </c>
      <c r="BH502" s="5">
        <f t="shared" si="777"/>
        <v>5.3659099621456811E-5</v>
      </c>
      <c r="BI502" s="5">
        <f t="shared" si="778"/>
        <v>1.2763828256489242E-5</v>
      </c>
      <c r="BJ502" s="8">
        <f t="shared" si="779"/>
        <v>0.33020342034621936</v>
      </c>
      <c r="BK502" s="8">
        <f t="shared" si="780"/>
        <v>0.26760827615453536</v>
      </c>
      <c r="BL502" s="8">
        <f t="shared" si="781"/>
        <v>0.36986987170128355</v>
      </c>
      <c r="BM502" s="8">
        <f t="shared" si="782"/>
        <v>0.46327454874193741</v>
      </c>
      <c r="BN502" s="8">
        <f t="shared" si="783"/>
        <v>0.53600282393762944</v>
      </c>
    </row>
    <row r="503" spans="1:66" x14ac:dyDescent="0.25">
      <c r="A503" t="s">
        <v>24</v>
      </c>
      <c r="B503" t="s">
        <v>180</v>
      </c>
      <c r="C503" t="s">
        <v>299</v>
      </c>
      <c r="D503" s="17"/>
      <c r="E503">
        <f>VLOOKUP(A503,home!$A$2:$E$405,3,FALSE)</f>
        <v>1.6263000000000001</v>
      </c>
      <c r="F503">
        <f>VLOOKUP(B503,home!$B$2:$E$405,3,FALSE)</f>
        <v>1.0680000000000001</v>
      </c>
      <c r="G503">
        <f>VLOOKUP(C503,away!$B$2:$E$405,4,FALSE)</f>
        <v>0.84850000000000003</v>
      </c>
      <c r="H503">
        <f>VLOOKUP(A503,away!$A$2:$E$405,3,FALSE)</f>
        <v>1.4262999999999999</v>
      </c>
      <c r="I503">
        <f>VLOOKUP(C503,away!$B$2:$E$405,3,FALSE)</f>
        <v>0.95689999999999997</v>
      </c>
      <c r="J503">
        <f>VLOOKUP(B503,home!$B$2:$E$405,4,FALSE)</f>
        <v>1.2177</v>
      </c>
      <c r="K503" s="3">
        <f t="shared" si="728"/>
        <v>1.4737498074000002</v>
      </c>
      <c r="L503" s="3">
        <f t="shared" si="729"/>
        <v>1.661949192519</v>
      </c>
      <c r="M503" s="5">
        <f t="shared" si="730"/>
        <v>4.3469358129433019E-2</v>
      </c>
      <c r="N503" s="5">
        <f t="shared" si="731"/>
        <v>6.406295817105355E-2</v>
      </c>
      <c r="O503" s="5">
        <f t="shared" si="732"/>
        <v>7.2243864642530436E-2</v>
      </c>
      <c r="P503" s="5">
        <f t="shared" si="733"/>
        <v>0.10646938160276091</v>
      </c>
      <c r="Q503" s="5">
        <f t="shared" si="734"/>
        <v>4.7206386133032227E-2</v>
      </c>
      <c r="R503" s="5">
        <f t="shared" si="735"/>
        <v>6.0032816253552702E-2</v>
      </c>
      <c r="S503" s="5">
        <f t="shared" si="736"/>
        <v>6.5193792286519447E-2</v>
      </c>
      <c r="T503" s="5">
        <f t="shared" si="737"/>
        <v>7.8454615315533022E-2</v>
      </c>
      <c r="U503" s="5">
        <f t="shared" si="738"/>
        <v>8.84733513913529E-2</v>
      </c>
      <c r="V503" s="5">
        <f t="shared" si="739"/>
        <v>1.7742108842168862E-2</v>
      </c>
      <c r="W503" s="5">
        <f t="shared" si="740"/>
        <v>2.3190134157202086E-2</v>
      </c>
      <c r="X503" s="5">
        <f t="shared" si="741"/>
        <v>3.8540824736969286E-2</v>
      </c>
      <c r="Y503" s="5">
        <f t="shared" si="742"/>
        <v>3.2026446275311204E-2</v>
      </c>
      <c r="Z503" s="5">
        <f t="shared" si="743"/>
        <v>3.3257163499077799E-2</v>
      </c>
      <c r="AA503" s="5">
        <f t="shared" si="744"/>
        <v>4.9012738301436223E-2</v>
      </c>
      <c r="AB503" s="5">
        <f t="shared" si="745"/>
        <v>3.6116256815944124E-2</v>
      </c>
      <c r="AC503" s="5">
        <f t="shared" si="746"/>
        <v>2.715981207857376E-3</v>
      </c>
      <c r="AD503" s="5">
        <f t="shared" si="747"/>
        <v>8.5441139369391919E-3</v>
      </c>
      <c r="AE503" s="5">
        <f t="shared" si="748"/>
        <v>1.4199883258286423E-2</v>
      </c>
      <c r="AF503" s="5">
        <f t="shared" si="749"/>
        <v>1.1799742257486596E-2</v>
      </c>
      <c r="AG503" s="5">
        <f t="shared" si="750"/>
        <v>6.5368573722540558E-3</v>
      </c>
      <c r="AH503" s="5">
        <f t="shared" si="751"/>
        <v>1.3817929005691182E-2</v>
      </c>
      <c r="AI503" s="5">
        <f t="shared" si="752"/>
        <v>2.0364170210804257E-2</v>
      </c>
      <c r="AJ503" s="5">
        <f t="shared" si="753"/>
        <v>1.5005845963016799E-2</v>
      </c>
      <c r="AK503" s="5">
        <f t="shared" si="754"/>
        <v>7.3716208659566906E-3</v>
      </c>
      <c r="AL503" s="5">
        <f t="shared" si="755"/>
        <v>2.6608981782916957E-4</v>
      </c>
      <c r="AM503" s="5">
        <f t="shared" si="756"/>
        <v>2.5183772537935561E-3</v>
      </c>
      <c r="AN503" s="5">
        <f t="shared" si="757"/>
        <v>4.1854150434004166E-3</v>
      </c>
      <c r="AO503" s="5">
        <f t="shared" si="758"/>
        <v>3.4779735758680998E-3</v>
      </c>
      <c r="AP503" s="5">
        <f t="shared" si="759"/>
        <v>1.9267384586721353E-3</v>
      </c>
      <c r="AQ503" s="5">
        <f t="shared" si="760"/>
        <v>8.0053535639636479E-4</v>
      </c>
      <c r="AR503" s="5">
        <f t="shared" si="761"/>
        <v>4.5929391906586641E-3</v>
      </c>
      <c r="AS503" s="5">
        <f t="shared" si="762"/>
        <v>6.768843247633119E-3</v>
      </c>
      <c r="AT503" s="5">
        <f t="shared" si="763"/>
        <v>4.987790716260051E-3</v>
      </c>
      <c r="AU503" s="5">
        <f t="shared" si="764"/>
        <v>2.4502518691465855E-3</v>
      </c>
      <c r="AV503" s="5">
        <f t="shared" si="765"/>
        <v>9.027645550590685E-4</v>
      </c>
      <c r="AW503" s="5">
        <f t="shared" si="766"/>
        <v>1.8103696472241434E-5</v>
      </c>
      <c r="AX503" s="5">
        <f t="shared" si="767"/>
        <v>6.1857633212313208E-4</v>
      </c>
      <c r="AY503" s="5">
        <f t="shared" si="768"/>
        <v>1.0280424356834041E-3</v>
      </c>
      <c r="AZ503" s="5">
        <f t="shared" si="769"/>
        <v>8.5427714792964983E-4</v>
      </c>
      <c r="BA503" s="5">
        <f t="shared" si="770"/>
        <v>4.7325507206303849E-4</v>
      </c>
      <c r="BB503" s="5">
        <f t="shared" si="771"/>
        <v>1.9663147121767207E-4</v>
      </c>
      <c r="BC503" s="5">
        <f t="shared" si="772"/>
        <v>6.5358302962806596E-5</v>
      </c>
      <c r="BD503" s="5">
        <f t="shared" si="773"/>
        <v>1.2722052632006728E-3</v>
      </c>
      <c r="BE503" s="5">
        <f t="shared" si="774"/>
        <v>1.8749122616152582E-3</v>
      </c>
      <c r="BF503" s="5">
        <f t="shared" si="775"/>
        <v>1.381575792223693E-3</v>
      </c>
      <c r="BG503" s="5">
        <f t="shared" si="776"/>
        <v>6.7869901923272322E-4</v>
      </c>
      <c r="BH503" s="5">
        <f t="shared" si="777"/>
        <v>2.5005813721919895E-4</v>
      </c>
      <c r="BI503" s="5">
        <f t="shared" si="778"/>
        <v>7.370462631311938E-5</v>
      </c>
      <c r="BJ503" s="8">
        <f t="shared" si="779"/>
        <v>0.34070714206417785</v>
      </c>
      <c r="BK503" s="8">
        <f t="shared" si="780"/>
        <v>0.2368847543222522</v>
      </c>
      <c r="BL503" s="8">
        <f t="shared" si="781"/>
        <v>0.38767233812884738</v>
      </c>
      <c r="BM503" s="8">
        <f t="shared" si="782"/>
        <v>0.60402669434278145</v>
      </c>
      <c r="BN503" s="8">
        <f t="shared" si="783"/>
        <v>0.3934847649323629</v>
      </c>
    </row>
    <row r="504" spans="1:66" x14ac:dyDescent="0.25">
      <c r="A504" t="s">
        <v>24</v>
      </c>
      <c r="B504" t="s">
        <v>185</v>
      </c>
      <c r="C504" t="s">
        <v>295</v>
      </c>
      <c r="D504" s="17"/>
      <c r="E504">
        <f>VLOOKUP(A504,home!$A$2:$E$405,3,FALSE)</f>
        <v>1.6263000000000001</v>
      </c>
      <c r="F504">
        <f>VLOOKUP(B504,home!$B$2:$E$405,3,FALSE)</f>
        <v>0.4531</v>
      </c>
      <c r="G504">
        <f>VLOOKUP(C504,away!$B$2:$E$405,4,FALSE)</f>
        <v>0.64729999999999999</v>
      </c>
      <c r="H504">
        <f>VLOOKUP(A504,away!$A$2:$E$405,3,FALSE)</f>
        <v>1.4262999999999999</v>
      </c>
      <c r="I504">
        <f>VLOOKUP(C504,away!$B$2:$E$405,3,FALSE)</f>
        <v>1.3653</v>
      </c>
      <c r="J504">
        <f>VLOOKUP(B504,home!$B$2:$E$405,4,FALSE)</f>
        <v>0.70109999999999995</v>
      </c>
      <c r="K504" s="3">
        <f t="shared" si="728"/>
        <v>0.47698017786900004</v>
      </c>
      <c r="L504" s="3">
        <f t="shared" si="729"/>
        <v>1.3652712331289998</v>
      </c>
      <c r="M504" s="5">
        <f t="shared" si="730"/>
        <v>0.1584602650161798</v>
      </c>
      <c r="N504" s="5">
        <f t="shared" si="731"/>
        <v>7.558240539258633E-2</v>
      </c>
      <c r="O504" s="5">
        <f t="shared" si="732"/>
        <v>0.21634124142058786</v>
      </c>
      <c r="P504" s="5">
        <f t="shared" si="733"/>
        <v>0.10319048381319228</v>
      </c>
      <c r="Q504" s="5">
        <f t="shared" si="734"/>
        <v>1.802565458396134E-2</v>
      </c>
      <c r="R504" s="5">
        <f t="shared" si="735"/>
        <v>0.14768223672547237</v>
      </c>
      <c r="S504" s="5">
        <f t="shared" si="736"/>
        <v>1.6799599490309833E-2</v>
      </c>
      <c r="T504" s="5">
        <f t="shared" si="737"/>
        <v>2.4609907661802304E-2</v>
      </c>
      <c r="U504" s="5">
        <f t="shared" si="738"/>
        <v>7.044149954140759E-2</v>
      </c>
      <c r="V504" s="5">
        <f t="shared" si="739"/>
        <v>1.2155580097256014E-3</v>
      </c>
      <c r="W504" s="5">
        <f t="shared" si="740"/>
        <v>2.8659599765543456E-3</v>
      </c>
      <c r="X504" s="5">
        <f t="shared" si="741"/>
        <v>3.9128127112887101E-3</v>
      </c>
      <c r="Y504" s="5">
        <f t="shared" si="742"/>
        <v>2.6710253176719821E-3</v>
      </c>
      <c r="Z504" s="5">
        <f t="shared" si="743"/>
        <v>6.7208769815144814E-2</v>
      </c>
      <c r="AA504" s="5">
        <f t="shared" si="744"/>
        <v>3.2057250980784456E-2</v>
      </c>
      <c r="AB504" s="5">
        <f t="shared" si="745"/>
        <v>7.64533663740287E-3</v>
      </c>
      <c r="AC504" s="5">
        <f t="shared" si="746"/>
        <v>4.9473766780657258E-5</v>
      </c>
      <c r="AD504" s="5">
        <f t="shared" si="747"/>
        <v>3.4175152484558171E-4</v>
      </c>
      <c r="AE504" s="5">
        <f t="shared" si="748"/>
        <v>4.6658352574964322E-4</v>
      </c>
      <c r="AF504" s="5">
        <f t="shared" si="749"/>
        <v>3.1850653277894605E-4</v>
      </c>
      <c r="AG504" s="5">
        <f t="shared" si="750"/>
        <v>1.4494926892225123E-4</v>
      </c>
      <c r="AH504" s="5">
        <f t="shared" si="751"/>
        <v>2.2939550010651472E-2</v>
      </c>
      <c r="AI504" s="5">
        <f t="shared" si="752"/>
        <v>1.0941710644315362E-2</v>
      </c>
      <c r="AJ504" s="5">
        <f t="shared" si="753"/>
        <v>2.6094895446583354E-3</v>
      </c>
      <c r="AK504" s="5">
        <f t="shared" si="754"/>
        <v>4.1489159571947627E-4</v>
      </c>
      <c r="AL504" s="5">
        <f t="shared" si="755"/>
        <v>1.2887071543483253E-6</v>
      </c>
      <c r="AM504" s="5">
        <f t="shared" si="756"/>
        <v>3.2601740621569527E-5</v>
      </c>
      <c r="AN504" s="5">
        <f t="shared" si="757"/>
        <v>4.4510218620562021E-5</v>
      </c>
      <c r="AO504" s="5">
        <f t="shared" si="758"/>
        <v>3.0384260531468052E-5</v>
      </c>
      <c r="AP504" s="5">
        <f t="shared" si="759"/>
        <v>1.3827585614503389E-5</v>
      </c>
      <c r="AQ504" s="5">
        <f t="shared" si="760"/>
        <v>4.7196012157774665E-6</v>
      </c>
      <c r="AR504" s="5">
        <f t="shared" si="761"/>
        <v>6.2637415460932971E-3</v>
      </c>
      <c r="AS504" s="5">
        <f t="shared" si="762"/>
        <v>2.9876805567810266E-3</v>
      </c>
      <c r="AT504" s="5">
        <f t="shared" si="763"/>
        <v>7.1253220169458333E-4</v>
      </c>
      <c r="AU504" s="5">
        <f t="shared" si="764"/>
        <v>1.1328791210055753E-4</v>
      </c>
      <c r="AV504" s="5">
        <f t="shared" si="765"/>
        <v>1.3509022116032891E-5</v>
      </c>
      <c r="AW504" s="5">
        <f t="shared" si="766"/>
        <v>2.3311542405555008E-8</v>
      </c>
      <c r="AX504" s="5">
        <f t="shared" si="767"/>
        <v>2.5917306734192045E-6</v>
      </c>
      <c r="AY504" s="5">
        <f t="shared" si="768"/>
        <v>3.5384153324372901E-6</v>
      </c>
      <c r="AZ504" s="5">
        <f t="shared" si="769"/>
        <v>2.4154483321196101E-6</v>
      </c>
      <c r="BA504" s="5">
        <f t="shared" si="770"/>
        <v>1.0992473743174416E-6</v>
      </c>
      <c r="BB504" s="5">
        <f t="shared" si="771"/>
        <v>3.7519270456204731E-7</v>
      </c>
      <c r="BC504" s="5">
        <f t="shared" si="772"/>
        <v>1.0244796128368614E-7</v>
      </c>
      <c r="BD504" s="5">
        <f t="shared" si="773"/>
        <v>1.4252843574393556E-3</v>
      </c>
      <c r="BE504" s="5">
        <f t="shared" si="774"/>
        <v>6.7983238632532731E-4</v>
      </c>
      <c r="BF504" s="5">
        <f t="shared" si="775"/>
        <v>1.6213328627528065E-4</v>
      </c>
      <c r="BG504" s="5">
        <f t="shared" si="776"/>
        <v>2.5778121242022955E-5</v>
      </c>
      <c r="BH504" s="5">
        <f t="shared" si="777"/>
        <v>3.0739132137871891E-6</v>
      </c>
      <c r="BI504" s="5">
        <f t="shared" si="778"/>
        <v>2.9323913429321674E-7</v>
      </c>
      <c r="BJ504" s="8">
        <f t="shared" si="779"/>
        <v>0.12907572238514348</v>
      </c>
      <c r="BK504" s="8">
        <f t="shared" si="780"/>
        <v>0.27972020721867497</v>
      </c>
      <c r="BL504" s="8">
        <f t="shared" si="781"/>
        <v>0.52346035364341525</v>
      </c>
      <c r="BM504" s="8">
        <f t="shared" si="782"/>
        <v>0.28017925100660879</v>
      </c>
      <c r="BN504" s="8">
        <f t="shared" si="783"/>
        <v>0.71928228695197993</v>
      </c>
    </row>
    <row r="505" spans="1:66" x14ac:dyDescent="0.25">
      <c r="A505" t="s">
        <v>24</v>
      </c>
      <c r="B505" t="s">
        <v>286</v>
      </c>
      <c r="C505" t="s">
        <v>193</v>
      </c>
      <c r="D505" s="17"/>
      <c r="E505">
        <f>VLOOKUP(A505,home!$A$2:$E$405,3,FALSE)</f>
        <v>1.6263000000000001</v>
      </c>
      <c r="F505">
        <f>VLOOKUP(B505,home!$B$2:$E$405,3,FALSE)</f>
        <v>1.6181000000000001</v>
      </c>
      <c r="G505">
        <f>VLOOKUP(C505,away!$B$2:$E$405,4,FALSE)</f>
        <v>0.80810000000000004</v>
      </c>
      <c r="H505">
        <f>VLOOKUP(A505,away!$A$2:$E$405,3,FALSE)</f>
        <v>1.4262999999999999</v>
      </c>
      <c r="I505">
        <f>VLOOKUP(C505,away!$B$2:$E$405,3,FALSE)</f>
        <v>1.1961999999999999</v>
      </c>
      <c r="J505">
        <f>VLOOKUP(B505,home!$B$2:$E$405,4,FALSE)</f>
        <v>0.73799999999999999</v>
      </c>
      <c r="K505" s="3">
        <f t="shared" si="728"/>
        <v>2.1265281038430004</v>
      </c>
      <c r="L505" s="3">
        <f t="shared" si="729"/>
        <v>1.2591313642799999</v>
      </c>
      <c r="M505" s="5">
        <f t="shared" si="730"/>
        <v>3.385530848550878E-2</v>
      </c>
      <c r="N505" s="5">
        <f t="shared" si="731"/>
        <v>7.1994264958708809E-2</v>
      </c>
      <c r="O505" s="5">
        <f t="shared" si="732"/>
        <v>4.2628280761478919E-2</v>
      </c>
      <c r="P505" s="5">
        <f t="shared" si="733"/>
        <v>9.0650237057794805E-2</v>
      </c>
      <c r="Q505" s="5">
        <f t="shared" si="734"/>
        <v>7.654891387510683E-2</v>
      </c>
      <c r="R505" s="5">
        <f t="shared" si="735"/>
        <v>2.6837302656055922E-2</v>
      </c>
      <c r="S505" s="5">
        <f t="shared" si="736"/>
        <v>6.0680775380851697E-2</v>
      </c>
      <c r="T505" s="5">
        <f t="shared" si="737"/>
        <v>9.6385138361715472E-2</v>
      </c>
      <c r="U505" s="5">
        <f t="shared" si="738"/>
        <v>5.7070278329443315E-2</v>
      </c>
      <c r="V505" s="5">
        <f t="shared" si="739"/>
        <v>1.8053058143926118E-2</v>
      </c>
      <c r="W505" s="5">
        <f t="shared" si="740"/>
        <v>5.4261138891357356E-2</v>
      </c>
      <c r="X505" s="5">
        <f t="shared" si="741"/>
        <v>6.8321901839661345E-2</v>
      </c>
      <c r="Y505" s="5">
        <f t="shared" si="742"/>
        <v>4.3013124736788526E-2</v>
      </c>
      <c r="Z505" s="5">
        <f t="shared" si="743"/>
        <v>1.1263896502304986E-2</v>
      </c>
      <c r="AA505" s="5">
        <f t="shared" si="744"/>
        <v>2.3952992470930426E-2</v>
      </c>
      <c r="AB505" s="5">
        <f t="shared" si="745"/>
        <v>2.5468355830286681E-2</v>
      </c>
      <c r="AC505" s="5">
        <f t="shared" si="746"/>
        <v>3.021154719845375E-3</v>
      </c>
      <c r="AD505" s="5">
        <f t="shared" si="747"/>
        <v>2.8846959199749968E-2</v>
      </c>
      <c r="AE505" s="5">
        <f t="shared" si="748"/>
        <v>3.632211109251067E-2</v>
      </c>
      <c r="AF505" s="5">
        <f t="shared" si="749"/>
        <v>2.2867154646721347E-2</v>
      </c>
      <c r="AG505" s="5">
        <f t="shared" si="750"/>
        <v>9.5975838758426638E-3</v>
      </c>
      <c r="AH505" s="5">
        <f t="shared" si="751"/>
        <v>3.5456813425139987E-3</v>
      </c>
      <c r="AI505" s="5">
        <f t="shared" si="752"/>
        <v>7.5399910221277972E-3</v>
      </c>
      <c r="AJ505" s="5">
        <f t="shared" si="753"/>
        <v>8.0170014056393374E-3</v>
      </c>
      <c r="AK505" s="5">
        <f t="shared" si="754"/>
        <v>5.6827929325469631E-3</v>
      </c>
      <c r="AL505" s="5">
        <f t="shared" si="755"/>
        <v>3.2357512460355679E-4</v>
      </c>
      <c r="AM505" s="5">
        <f t="shared" si="756"/>
        <v>1.2268773889736132E-2</v>
      </c>
      <c r="AN505" s="5">
        <f t="shared" si="757"/>
        <v>1.5447998005826295E-2</v>
      </c>
      <c r="AO505" s="5">
        <f t="shared" si="758"/>
        <v>9.7255294022353944E-3</v>
      </c>
      <c r="AP505" s="5">
        <f t="shared" si="759"/>
        <v>4.0819063681939681E-3</v>
      </c>
      <c r="AQ505" s="5">
        <f t="shared" si="760"/>
        <v>1.2849140835618225E-3</v>
      </c>
      <c r="AR505" s="5">
        <f t="shared" si="761"/>
        <v>8.9289571722035884E-4</v>
      </c>
      <c r="AS505" s="5">
        <f t="shared" si="762"/>
        <v>1.8987678364701453E-3</v>
      </c>
      <c r="AT505" s="5">
        <f t="shared" si="763"/>
        <v>2.0188915834634677E-3</v>
      </c>
      <c r="AU505" s="5">
        <f t="shared" si="764"/>
        <v>1.4310765636157202E-3</v>
      </c>
      <c r="AV505" s="5">
        <f t="shared" si="765"/>
        <v>7.6080613281997382E-4</v>
      </c>
      <c r="AW505" s="5">
        <f t="shared" si="766"/>
        <v>2.4066603062225719E-5</v>
      </c>
      <c r="AX505" s="5">
        <f t="shared" si="767"/>
        <v>4.3483154127031834E-3</v>
      </c>
      <c r="AY505" s="5">
        <f t="shared" si="768"/>
        <v>5.4751003179167096E-3</v>
      </c>
      <c r="AZ505" s="5">
        <f t="shared" si="769"/>
        <v>3.446935266434165E-3</v>
      </c>
      <c r="BA505" s="5">
        <f t="shared" si="770"/>
        <v>1.4467147682033653E-3</v>
      </c>
      <c r="BB505" s="5">
        <f t="shared" si="771"/>
        <v>4.5540098495298171E-4</v>
      </c>
      <c r="BC505" s="5">
        <f t="shared" si="772"/>
        <v>1.1468193269566074E-4</v>
      </c>
      <c r="BD505" s="5">
        <f t="shared" si="773"/>
        <v>1.8737883376390639E-4</v>
      </c>
      <c r="BE505" s="5">
        <f t="shared" si="774"/>
        <v>3.9846635606427262E-4</v>
      </c>
      <c r="BF505" s="5">
        <f t="shared" si="775"/>
        <v>4.2367495230329386E-4</v>
      </c>
      <c r="BG505" s="5">
        <f t="shared" si="776"/>
        <v>3.0031889765576568E-4</v>
      </c>
      <c r="BH505" s="5">
        <f t="shared" si="777"/>
        <v>1.5965914399503392E-4</v>
      </c>
      <c r="BI505" s="5">
        <f t="shared" si="778"/>
        <v>6.7903931348191172E-5</v>
      </c>
      <c r="BJ505" s="8">
        <f t="shared" si="779"/>
        <v>0.56625456191062262</v>
      </c>
      <c r="BK505" s="8">
        <f t="shared" si="780"/>
        <v>0.21205920923044708</v>
      </c>
      <c r="BL505" s="8">
        <f t="shared" si="781"/>
        <v>0.20928251669974354</v>
      </c>
      <c r="BM505" s="8">
        <f t="shared" si="782"/>
        <v>0.65089484283360954</v>
      </c>
      <c r="BN505" s="8">
        <f t="shared" si="783"/>
        <v>0.34251430779465408</v>
      </c>
    </row>
    <row r="506" spans="1:66" s="10" customFormat="1" x14ac:dyDescent="0.25">
      <c r="A506" t="s">
        <v>24</v>
      </c>
      <c r="B506" t="s">
        <v>26</v>
      </c>
      <c r="C506" t="s">
        <v>287</v>
      </c>
      <c r="D506" s="17"/>
      <c r="E506">
        <f>VLOOKUP(A506,home!$A$2:$E$405,3,FALSE)</f>
        <v>1.6263000000000001</v>
      </c>
      <c r="F506">
        <f>VLOOKUP(B506,home!$B$2:$E$405,3,FALSE)</f>
        <v>1.3592</v>
      </c>
      <c r="G506">
        <f>VLOOKUP(C506,away!$B$2:$E$405,4,FALSE)</f>
        <v>1.1003000000000001</v>
      </c>
      <c r="H506">
        <f>VLOOKUP(A506,away!$A$2:$E$405,3,FALSE)</f>
        <v>1.4262999999999999</v>
      </c>
      <c r="I506">
        <f>VLOOKUP(C506,away!$B$2:$E$405,3,FALSE)</f>
        <v>0.81179999999999997</v>
      </c>
      <c r="J506">
        <f>VLOOKUP(B506,home!$B$2:$E$405,4,FALSE)</f>
        <v>0.66420000000000001</v>
      </c>
      <c r="K506" s="3">
        <f t="shared" si="728"/>
        <v>2.4321767960880005</v>
      </c>
      <c r="L506" s="3">
        <f t="shared" si="729"/>
        <v>0.76905747982799999</v>
      </c>
      <c r="M506" s="5">
        <f t="shared" si="730"/>
        <v>4.0711923208267699E-2</v>
      </c>
      <c r="N506" s="5">
        <f t="shared" si="731"/>
        <v>9.9018594951265235E-2</v>
      </c>
      <c r="O506" s="5">
        <f t="shared" si="732"/>
        <v>3.1309809061501416E-2</v>
      </c>
      <c r="P506" s="5">
        <f t="shared" si="733"/>
        <v>7.6150991089329559E-2</v>
      </c>
      <c r="Q506" s="5">
        <f t="shared" si="734"/>
        <v>0.1204153645108519</v>
      </c>
      <c r="R506" s="5">
        <f t="shared" si="735"/>
        <v>1.2039521425367076E-2</v>
      </c>
      <c r="S506" s="5">
        <f t="shared" si="736"/>
        <v>3.5609797983637795E-2</v>
      </c>
      <c r="T506" s="5">
        <f t="shared" si="737"/>
        <v>9.2606336763285751E-2</v>
      </c>
      <c r="U506" s="5">
        <f t="shared" si="738"/>
        <v>2.9282244646782134E-2</v>
      </c>
      <c r="V506" s="5">
        <f t="shared" si="739"/>
        <v>7.4008387476634796E-3</v>
      </c>
      <c r="W506" s="5">
        <f t="shared" si="740"/>
        <v>9.7623818485257516E-2</v>
      </c>
      <c r="X506" s="5">
        <f t="shared" si="741"/>
        <v>7.5078327815458257E-2</v>
      </c>
      <c r="Y506" s="5">
        <f t="shared" si="742"/>
        <v>2.8869774789728374E-2</v>
      </c>
      <c r="Z506" s="5">
        <f t="shared" si="743"/>
        <v>3.0863613352426723E-3</v>
      </c>
      <c r="AA506" s="5">
        <f t="shared" si="744"/>
        <v>7.5065764239204058E-3</v>
      </c>
      <c r="AB506" s="5">
        <f t="shared" si="745"/>
        <v>9.1286604981602286E-3</v>
      </c>
      <c r="AC506" s="5">
        <f t="shared" si="746"/>
        <v>8.6519679174176703E-4</v>
      </c>
      <c r="AD506" s="5">
        <f t="shared" si="747"/>
        <v>5.9359596516337536E-2</v>
      </c>
      <c r="AE506" s="5">
        <f t="shared" si="748"/>
        <v>4.5650941700461467E-2</v>
      </c>
      <c r="AF506" s="5">
        <f t="shared" si="749"/>
        <v>1.7554099087965919E-2</v>
      </c>
      <c r="AG506" s="5">
        <f t="shared" si="750"/>
        <v>4.5000370684140228E-3</v>
      </c>
      <c r="AH506" s="5">
        <f t="shared" si="751"/>
        <v>5.9339731758007743E-4</v>
      </c>
      <c r="AI506" s="5">
        <f t="shared" si="752"/>
        <v>1.4432471866791263E-3</v>
      </c>
      <c r="AJ506" s="5">
        <f t="shared" si="753"/>
        <v>1.7551161592301292E-3</v>
      </c>
      <c r="AK506" s="5">
        <f t="shared" si="754"/>
        <v>1.4229175989728712E-3</v>
      </c>
      <c r="AL506" s="5">
        <f t="shared" si="755"/>
        <v>6.4733461832688823E-5</v>
      </c>
      <c r="AM506" s="5">
        <f t="shared" si="756"/>
        <v>2.8874606654436457E-2</v>
      </c>
      <c r="AN506" s="5">
        <f t="shared" si="757"/>
        <v>2.22062322246857E-2</v>
      </c>
      <c r="AO506" s="5">
        <f t="shared" si="758"/>
        <v>8.5389344955960501E-3</v>
      </c>
      <c r="AP506" s="5">
        <f t="shared" si="759"/>
        <v>2.1889771478664916E-3</v>
      </c>
      <c r="AQ506" s="5">
        <f t="shared" si="760"/>
        <v>4.2086231218482165E-4</v>
      </c>
      <c r="AR506" s="5">
        <f t="shared" si="761"/>
        <v>9.1271329118965995E-5</v>
      </c>
      <c r="AS506" s="5">
        <f t="shared" si="762"/>
        <v>2.2198800883126011E-4</v>
      </c>
      <c r="AT506" s="5">
        <f t="shared" si="763"/>
        <v>2.6995704204458459E-4</v>
      </c>
      <c r="AU506" s="5">
        <f t="shared" si="764"/>
        <v>2.1886108453379713E-4</v>
      </c>
      <c r="AV506" s="5">
        <f t="shared" si="765"/>
        <v>1.3307721284243893E-4</v>
      </c>
      <c r="AW506" s="5">
        <f t="shared" si="766"/>
        <v>3.3634135808765978E-6</v>
      </c>
      <c r="AX506" s="5">
        <f t="shared" si="767"/>
        <v>1.1704691383514751E-2</v>
      </c>
      <c r="AY506" s="5">
        <f t="shared" si="768"/>
        <v>9.0015804575703604E-3</v>
      </c>
      <c r="AZ506" s="5">
        <f t="shared" si="769"/>
        <v>3.4613663905840174E-3</v>
      </c>
      <c r="BA506" s="5">
        <f t="shared" si="770"/>
        <v>8.8732990436796199E-4</v>
      </c>
      <c r="BB506" s="5">
        <f t="shared" si="771"/>
        <v>1.7060192500731119E-4</v>
      </c>
      <c r="BC506" s="5">
        <f t="shared" si="772"/>
        <v>2.6240537299985655E-5</v>
      </c>
      <c r="BD506" s="5">
        <f t="shared" si="773"/>
        <v>1.1698816392130648E-5</v>
      </c>
      <c r="BE506" s="5">
        <f t="shared" si="774"/>
        <v>2.84535897706341E-5</v>
      </c>
      <c r="BF506" s="5">
        <f t="shared" si="775"/>
        <v>3.4602080402771584E-5</v>
      </c>
      <c r="BG506" s="5">
        <f t="shared" si="776"/>
        <v>2.805279235066413E-5</v>
      </c>
      <c r="BH506" s="5">
        <f t="shared" si="777"/>
        <v>1.7057337655190062E-5</v>
      </c>
      <c r="BI506" s="5">
        <f t="shared" si="778"/>
        <v>8.2972921695982772E-6</v>
      </c>
      <c r="BJ506" s="8">
        <f t="shared" si="779"/>
        <v>0.7281583151221398</v>
      </c>
      <c r="BK506" s="8">
        <f t="shared" si="780"/>
        <v>0.16980506174004334</v>
      </c>
      <c r="BL506" s="8">
        <f t="shared" si="781"/>
        <v>9.5544806904305501E-2</v>
      </c>
      <c r="BM506" s="8">
        <f t="shared" si="782"/>
        <v>0.60795012381115887</v>
      </c>
      <c r="BN506" s="8">
        <f t="shared" si="783"/>
        <v>0.37964620424658285</v>
      </c>
    </row>
    <row r="507" spans="1:66" x14ac:dyDescent="0.25">
      <c r="A507" t="s">
        <v>27</v>
      </c>
      <c r="B507" t="s">
        <v>194</v>
      </c>
      <c r="C507" t="s">
        <v>188</v>
      </c>
      <c r="D507" s="17"/>
      <c r="E507">
        <f>VLOOKUP(A507,home!$A$2:$E$405,3,FALSE)</f>
        <v>1.3026</v>
      </c>
      <c r="F507">
        <f>VLOOKUP(B507,home!$B$2:$E$405,3,FALSE)</f>
        <v>0.80810000000000004</v>
      </c>
      <c r="G507">
        <f>VLOOKUP(C507,away!$B$2:$E$405,4,FALSE)</f>
        <v>0.68689999999999996</v>
      </c>
      <c r="H507">
        <f>VLOOKUP(A507,away!$A$2:$E$405,3,FALSE)</f>
        <v>1.1000000000000001</v>
      </c>
      <c r="I507">
        <f>VLOOKUP(C507,away!$B$2:$E$405,3,FALSE)</f>
        <v>1.1483000000000001</v>
      </c>
      <c r="J507">
        <f>VLOOKUP(B507,home!$B$2:$E$405,4,FALSE)</f>
        <v>1.0526</v>
      </c>
      <c r="K507" s="3">
        <f t="shared" si="728"/>
        <v>0.72305227511399994</v>
      </c>
      <c r="L507" s="3">
        <f t="shared" si="729"/>
        <v>1.3295706380000003</v>
      </c>
      <c r="M507" s="5">
        <f t="shared" si="730"/>
        <v>0.12839768556107564</v>
      </c>
      <c r="N507" s="5">
        <f t="shared" si="731"/>
        <v>9.283823866430771E-2</v>
      </c>
      <c r="O507" s="5">
        <f t="shared" si="732"/>
        <v>0.17071379270916276</v>
      </c>
      <c r="P507" s="5">
        <f t="shared" si="733"/>
        <v>0.1234349962116999</v>
      </c>
      <c r="Q507" s="5">
        <f t="shared" si="734"/>
        <v>3.3563449841902099E-2</v>
      </c>
      <c r="R507" s="5">
        <f t="shared" si="735"/>
        <v>0.11348802314386068</v>
      </c>
      <c r="S507" s="5">
        <f t="shared" si="736"/>
        <v>2.9666029849375445E-2</v>
      </c>
      <c r="T507" s="5">
        <f t="shared" si="737"/>
        <v>4.4624977419778777E-2</v>
      </c>
      <c r="U507" s="5">
        <f t="shared" si="738"/>
        <v>8.2057773332358738E-2</v>
      </c>
      <c r="V507" s="5">
        <f t="shared" si="739"/>
        <v>3.1688233718477339E-3</v>
      </c>
      <c r="W507" s="5">
        <f t="shared" si="740"/>
        <v>8.0893762562873131E-3</v>
      </c>
      <c r="X507" s="5">
        <f t="shared" si="741"/>
        <v>1.0755397150093975E-2</v>
      </c>
      <c r="Y507" s="5">
        <f t="shared" si="742"/>
        <v>7.1500301253969176E-3</v>
      </c>
      <c r="Z507" s="5">
        <f t="shared" si="743"/>
        <v>5.0296781112247224E-2</v>
      </c>
      <c r="AA507" s="5">
        <f t="shared" si="744"/>
        <v>3.6367202014121205E-2</v>
      </c>
      <c r="AB507" s="5">
        <f t="shared" si="745"/>
        <v>1.3147694077920389E-2</v>
      </c>
      <c r="AC507" s="5">
        <f t="shared" si="746"/>
        <v>1.9039658853192178E-4</v>
      </c>
      <c r="AD507" s="5">
        <f t="shared" si="747"/>
        <v>1.4622604765904279E-3</v>
      </c>
      <c r="AE507" s="5">
        <f t="shared" si="748"/>
        <v>1.9441785947825194E-3</v>
      </c>
      <c r="AF507" s="5">
        <f t="shared" si="749"/>
        <v>1.2924613873254694E-3</v>
      </c>
      <c r="AG507" s="5">
        <f t="shared" si="750"/>
        <v>5.7280623711223006E-4</v>
      </c>
      <c r="AH507" s="5">
        <f t="shared" si="751"/>
        <v>1.6718280838189225E-2</v>
      </c>
      <c r="AI507" s="5">
        <f t="shared" si="752"/>
        <v>1.2088190996047509E-2</v>
      </c>
      <c r="AJ507" s="5">
        <f t="shared" si="753"/>
        <v>4.3701970008523591E-3</v>
      </c>
      <c r="AK507" s="5">
        <f t="shared" si="754"/>
        <v>1.0532936280542261E-3</v>
      </c>
      <c r="AL507" s="5">
        <f t="shared" si="755"/>
        <v>7.3215033686815859E-6</v>
      </c>
      <c r="AM507" s="5">
        <f t="shared" si="756"/>
        <v>2.1145815288159818E-4</v>
      </c>
      <c r="AN507" s="5">
        <f t="shared" si="757"/>
        <v>2.8114855123708809E-4</v>
      </c>
      <c r="AO507" s="5">
        <f t="shared" si="758"/>
        <v>1.8690342932053551E-4</v>
      </c>
      <c r="AP507" s="5">
        <f t="shared" si="759"/>
        <v>8.2833770588697464E-5</v>
      </c>
      <c r="AQ507" s="5">
        <f t="shared" si="760"/>
        <v>2.7533337302390038E-5</v>
      </c>
      <c r="AR507" s="5">
        <f t="shared" si="761"/>
        <v>4.4456270640588855E-3</v>
      </c>
      <c r="AS507" s="5">
        <f t="shared" si="762"/>
        <v>3.2144207629761488E-3</v>
      </c>
      <c r="AT507" s="5">
        <f t="shared" si="763"/>
        <v>1.1620971229217918E-3</v>
      </c>
      <c r="AU507" s="5">
        <f t="shared" si="764"/>
        <v>2.8008565621067847E-4</v>
      </c>
      <c r="AV507" s="5">
        <f t="shared" si="765"/>
        <v>5.0629142737482159E-5</v>
      </c>
      <c r="AW507" s="5">
        <f t="shared" si="766"/>
        <v>1.9551445803109848E-7</v>
      </c>
      <c r="AX507" s="5">
        <f t="shared" si="767"/>
        <v>2.5482549755407258E-5</v>
      </c>
      <c r="AY507" s="5">
        <f t="shared" si="768"/>
        <v>3.3880849936163578E-5</v>
      </c>
      <c r="AZ507" s="5">
        <f t="shared" si="769"/>
        <v>2.2523491632803642E-5</v>
      </c>
      <c r="BA507" s="5">
        <f t="shared" si="770"/>
        <v>9.9821910467381374E-6</v>
      </c>
      <c r="BB507" s="5">
        <f t="shared" si="771"/>
        <v>3.3180070296623787E-6</v>
      </c>
      <c r="BC507" s="5">
        <f t="shared" si="772"/>
        <v>8.8230494466333897E-7</v>
      </c>
      <c r="BD507" s="5">
        <f t="shared" si="773"/>
        <v>9.8512920197847361E-4</v>
      </c>
      <c r="BE507" s="5">
        <f t="shared" si="774"/>
        <v>7.1229991077177452E-4</v>
      </c>
      <c r="BF507" s="5">
        <f t="shared" si="775"/>
        <v>2.5751503552351527E-4</v>
      </c>
      <c r="BG507" s="5">
        <f t="shared" si="776"/>
        <v>6.2065610770446761E-5</v>
      </c>
      <c r="BH507" s="5">
        <f t="shared" si="777"/>
        <v>1.1219170268477874E-5</v>
      </c>
      <c r="BI507" s="5">
        <f t="shared" si="778"/>
        <v>1.6224093175028548E-6</v>
      </c>
      <c r="BJ507" s="8">
        <f t="shared" si="779"/>
        <v>0.20317912278925315</v>
      </c>
      <c r="BK507" s="8">
        <f t="shared" si="780"/>
        <v>0.28489913393583544</v>
      </c>
      <c r="BL507" s="8">
        <f t="shared" si="781"/>
        <v>0.46118715882810218</v>
      </c>
      <c r="BM507" s="8">
        <f t="shared" si="782"/>
        <v>0.33709232519795118</v>
      </c>
      <c r="BN507" s="8">
        <f t="shared" si="783"/>
        <v>0.66243618613200872</v>
      </c>
    </row>
    <row r="508" spans="1:66" x14ac:dyDescent="0.25">
      <c r="A508" t="s">
        <v>27</v>
      </c>
      <c r="B508" t="s">
        <v>523</v>
      </c>
      <c r="C508" t="s">
        <v>191</v>
      </c>
      <c r="D508" s="17"/>
      <c r="E508">
        <f>VLOOKUP(A508,home!$A$2:$E$405,3,FALSE)</f>
        <v>1.3026</v>
      </c>
      <c r="F508" t="e">
        <f>VLOOKUP(B508,home!$B$2:$E$405,3,FALSE)</f>
        <v>#N/A</v>
      </c>
      <c r="G508">
        <f>VLOOKUP(C508,away!$B$2:$E$405,4,FALSE)</f>
        <v>1.0505</v>
      </c>
      <c r="H508">
        <f>VLOOKUP(A508,away!$A$2:$E$405,3,FALSE)</f>
        <v>1.1000000000000001</v>
      </c>
      <c r="I508">
        <f>VLOOKUP(C508,away!$B$2:$E$405,3,FALSE)</f>
        <v>1.1961999999999999</v>
      </c>
      <c r="J508" t="e">
        <f>VLOOKUP(B508,home!$B$2:$E$405,4,FALSE)</f>
        <v>#N/A</v>
      </c>
      <c r="K508" s="3" t="e">
        <f t="shared" si="728"/>
        <v>#N/A</v>
      </c>
      <c r="L508" s="3" t="e">
        <f t="shared" si="729"/>
        <v>#N/A</v>
      </c>
      <c r="M508" s="5" t="e">
        <f t="shared" si="730"/>
        <v>#N/A</v>
      </c>
      <c r="N508" s="5" t="e">
        <f t="shared" si="731"/>
        <v>#N/A</v>
      </c>
      <c r="O508" s="5" t="e">
        <f t="shared" si="732"/>
        <v>#N/A</v>
      </c>
      <c r="P508" s="5" t="e">
        <f t="shared" si="733"/>
        <v>#N/A</v>
      </c>
      <c r="Q508" s="5" t="e">
        <f t="shared" si="734"/>
        <v>#N/A</v>
      </c>
      <c r="R508" s="5" t="e">
        <f t="shared" si="735"/>
        <v>#N/A</v>
      </c>
      <c r="S508" s="5" t="e">
        <f t="shared" si="736"/>
        <v>#N/A</v>
      </c>
      <c r="T508" s="5" t="e">
        <f t="shared" si="737"/>
        <v>#N/A</v>
      </c>
      <c r="U508" s="5" t="e">
        <f t="shared" si="738"/>
        <v>#N/A</v>
      </c>
      <c r="V508" s="5" t="e">
        <f t="shared" si="739"/>
        <v>#N/A</v>
      </c>
      <c r="W508" s="5" t="e">
        <f t="shared" si="740"/>
        <v>#N/A</v>
      </c>
      <c r="X508" s="5" t="e">
        <f t="shared" si="741"/>
        <v>#N/A</v>
      </c>
      <c r="Y508" s="5" t="e">
        <f t="shared" si="742"/>
        <v>#N/A</v>
      </c>
      <c r="Z508" s="5" t="e">
        <f t="shared" si="743"/>
        <v>#N/A</v>
      </c>
      <c r="AA508" s="5" t="e">
        <f t="shared" si="744"/>
        <v>#N/A</v>
      </c>
      <c r="AB508" s="5" t="e">
        <f t="shared" si="745"/>
        <v>#N/A</v>
      </c>
      <c r="AC508" s="5" t="e">
        <f t="shared" si="746"/>
        <v>#N/A</v>
      </c>
      <c r="AD508" s="5" t="e">
        <f t="shared" si="747"/>
        <v>#N/A</v>
      </c>
      <c r="AE508" s="5" t="e">
        <f t="shared" si="748"/>
        <v>#N/A</v>
      </c>
      <c r="AF508" s="5" t="e">
        <f t="shared" si="749"/>
        <v>#N/A</v>
      </c>
      <c r="AG508" s="5" t="e">
        <f t="shared" si="750"/>
        <v>#N/A</v>
      </c>
      <c r="AH508" s="5" t="e">
        <f t="shared" si="751"/>
        <v>#N/A</v>
      </c>
      <c r="AI508" s="5" t="e">
        <f t="shared" si="752"/>
        <v>#N/A</v>
      </c>
      <c r="AJ508" s="5" t="e">
        <f t="shared" si="753"/>
        <v>#N/A</v>
      </c>
      <c r="AK508" s="5" t="e">
        <f t="shared" si="754"/>
        <v>#N/A</v>
      </c>
      <c r="AL508" s="5" t="e">
        <f t="shared" si="755"/>
        <v>#N/A</v>
      </c>
      <c r="AM508" s="5" t="e">
        <f t="shared" si="756"/>
        <v>#N/A</v>
      </c>
      <c r="AN508" s="5" t="e">
        <f t="shared" si="757"/>
        <v>#N/A</v>
      </c>
      <c r="AO508" s="5" t="e">
        <f t="shared" si="758"/>
        <v>#N/A</v>
      </c>
      <c r="AP508" s="5" t="e">
        <f t="shared" si="759"/>
        <v>#N/A</v>
      </c>
      <c r="AQ508" s="5" t="e">
        <f t="shared" si="760"/>
        <v>#N/A</v>
      </c>
      <c r="AR508" s="5" t="e">
        <f t="shared" si="761"/>
        <v>#N/A</v>
      </c>
      <c r="AS508" s="5" t="e">
        <f t="shared" si="762"/>
        <v>#N/A</v>
      </c>
      <c r="AT508" s="5" t="e">
        <f t="shared" si="763"/>
        <v>#N/A</v>
      </c>
      <c r="AU508" s="5" t="e">
        <f t="shared" si="764"/>
        <v>#N/A</v>
      </c>
      <c r="AV508" s="5" t="e">
        <f t="shared" si="765"/>
        <v>#N/A</v>
      </c>
      <c r="AW508" s="5" t="e">
        <f t="shared" si="766"/>
        <v>#N/A</v>
      </c>
      <c r="AX508" s="5" t="e">
        <f t="shared" si="767"/>
        <v>#N/A</v>
      </c>
      <c r="AY508" s="5" t="e">
        <f t="shared" si="768"/>
        <v>#N/A</v>
      </c>
      <c r="AZ508" s="5" t="e">
        <f t="shared" si="769"/>
        <v>#N/A</v>
      </c>
      <c r="BA508" s="5" t="e">
        <f t="shared" si="770"/>
        <v>#N/A</v>
      </c>
      <c r="BB508" s="5" t="e">
        <f t="shared" si="771"/>
        <v>#N/A</v>
      </c>
      <c r="BC508" s="5" t="e">
        <f t="shared" si="772"/>
        <v>#N/A</v>
      </c>
      <c r="BD508" s="5" t="e">
        <f t="shared" si="773"/>
        <v>#N/A</v>
      </c>
      <c r="BE508" s="5" t="e">
        <f t="shared" si="774"/>
        <v>#N/A</v>
      </c>
      <c r="BF508" s="5" t="e">
        <f t="shared" si="775"/>
        <v>#N/A</v>
      </c>
      <c r="BG508" s="5" t="e">
        <f t="shared" si="776"/>
        <v>#N/A</v>
      </c>
      <c r="BH508" s="5" t="e">
        <f t="shared" si="777"/>
        <v>#N/A</v>
      </c>
      <c r="BI508" s="5" t="e">
        <f t="shared" si="778"/>
        <v>#N/A</v>
      </c>
      <c r="BJ508" s="8" t="e">
        <f t="shared" si="779"/>
        <v>#N/A</v>
      </c>
      <c r="BK508" s="8" t="e">
        <f t="shared" si="780"/>
        <v>#N/A</v>
      </c>
      <c r="BL508" s="8" t="e">
        <f t="shared" si="781"/>
        <v>#N/A</v>
      </c>
      <c r="BM508" s="8" t="e">
        <f t="shared" si="782"/>
        <v>#N/A</v>
      </c>
      <c r="BN508" s="8" t="e">
        <f t="shared" si="783"/>
        <v>#N/A</v>
      </c>
    </row>
    <row r="509" spans="1:66" x14ac:dyDescent="0.25">
      <c r="A509" t="s">
        <v>27</v>
      </c>
      <c r="B509" t="s">
        <v>187</v>
      </c>
      <c r="C509" t="s">
        <v>189</v>
      </c>
      <c r="D509" s="17"/>
      <c r="E509">
        <f>VLOOKUP(A509,home!$A$2:$E$405,3,FALSE)</f>
        <v>1.3026</v>
      </c>
      <c r="F509">
        <f>VLOOKUP(B509,home!$B$2:$E$405,3,FALSE)</f>
        <v>0.72729999999999995</v>
      </c>
      <c r="G509">
        <f>VLOOKUP(C509,away!$B$2:$E$405,4,FALSE)</f>
        <v>1.0909</v>
      </c>
      <c r="H509">
        <f>VLOOKUP(A509,away!$A$2:$E$405,3,FALSE)</f>
        <v>1.1000000000000001</v>
      </c>
      <c r="I509">
        <f>VLOOKUP(C509,away!$B$2:$E$405,3,FALSE)</f>
        <v>0.66990000000000005</v>
      </c>
      <c r="J509">
        <f>VLOOKUP(B509,home!$B$2:$E$405,4,FALSE)</f>
        <v>0.90910000000000002</v>
      </c>
      <c r="K509" s="3">
        <f t="shared" si="728"/>
        <v>1.033497911082</v>
      </c>
      <c r="L509" s="3">
        <f t="shared" si="729"/>
        <v>0.66990669900000011</v>
      </c>
      <c r="M509" s="5">
        <f t="shared" si="730"/>
        <v>0.18206261546052091</v>
      </c>
      <c r="N509" s="5">
        <f t="shared" si="731"/>
        <v>0.18816133276457378</v>
      </c>
      <c r="O509" s="5">
        <f t="shared" si="732"/>
        <v>0.12196496573446394</v>
      </c>
      <c r="P509" s="5">
        <f t="shared" si="733"/>
        <v>0.12605053731175619</v>
      </c>
      <c r="Q509" s="5">
        <f t="shared" si="734"/>
        <v>9.7232172179296028E-2</v>
      </c>
      <c r="R509" s="5">
        <f t="shared" si="735"/>
        <v>4.0852573794411429E-2</v>
      </c>
      <c r="S509" s="5">
        <f t="shared" si="736"/>
        <v>2.1817683323389098E-2</v>
      </c>
      <c r="T509" s="5">
        <f t="shared" si="737"/>
        <v>6.5136483501231857E-2</v>
      </c>
      <c r="U509" s="5">
        <f t="shared" si="738"/>
        <v>4.2221049678847461E-2</v>
      </c>
      <c r="V509" s="5">
        <f t="shared" si="739"/>
        <v>1.6783790436631319E-3</v>
      </c>
      <c r="W509" s="5">
        <f t="shared" si="740"/>
        <v>3.3496415612422607E-2</v>
      </c>
      <c r="X509" s="5">
        <f t="shared" si="741"/>
        <v>2.2439473211250095E-2</v>
      </c>
      <c r="Y509" s="5">
        <f t="shared" si="742"/>
        <v>7.5161767131237409E-3</v>
      </c>
      <c r="Z509" s="5">
        <f t="shared" si="743"/>
        <v>9.1224709520893559E-3</v>
      </c>
      <c r="AA509" s="5">
        <f t="shared" si="744"/>
        <v>9.4280546728905713E-3</v>
      </c>
      <c r="AB509" s="5">
        <f t="shared" si="745"/>
        <v>4.8719374049996473E-3</v>
      </c>
      <c r="AC509" s="5">
        <f t="shared" si="746"/>
        <v>7.2626311740123806E-5</v>
      </c>
      <c r="AD509" s="5">
        <f t="shared" si="747"/>
        <v>8.6546188910433114E-3</v>
      </c>
      <c r="AE509" s="5">
        <f t="shared" si="748"/>
        <v>5.7977871724018658E-3</v>
      </c>
      <c r="AF509" s="5">
        <f t="shared" si="749"/>
        <v>1.9419882330841392E-3</v>
      </c>
      <c r="AG509" s="5">
        <f t="shared" si="750"/>
        <v>4.3365030890741278E-4</v>
      </c>
      <c r="AH509" s="5">
        <f t="shared" si="751"/>
        <v>1.5278011005593918E-3</v>
      </c>
      <c r="AI509" s="5">
        <f t="shared" si="752"/>
        <v>1.5789792459769119E-3</v>
      </c>
      <c r="AJ509" s="5">
        <f t="shared" si="753"/>
        <v>8.1593587617948492E-4</v>
      </c>
      <c r="AK509" s="5">
        <f t="shared" si="754"/>
        <v>2.8108934120278639E-4</v>
      </c>
      <c r="AL509" s="5">
        <f t="shared" si="755"/>
        <v>2.0113048677582754E-6</v>
      </c>
      <c r="AM509" s="5">
        <f t="shared" si="756"/>
        <v>1.7889061090208161E-3</v>
      </c>
      <c r="AN509" s="5">
        <f t="shared" si="757"/>
        <v>1.1984001863150691E-3</v>
      </c>
      <c r="AO509" s="5">
        <f t="shared" si="758"/>
        <v>4.014081564476565E-4</v>
      </c>
      <c r="AP509" s="5">
        <f t="shared" si="759"/>
        <v>8.9635337679175059E-5</v>
      </c>
      <c r="AQ509" s="5">
        <f t="shared" si="760"/>
        <v>1.5011828294601621E-5</v>
      </c>
      <c r="AR509" s="5">
        <f t="shared" si="761"/>
        <v>2.0469683840086198E-4</v>
      </c>
      <c r="AS509" s="5">
        <f t="shared" si="762"/>
        <v>2.1155375489238055E-4</v>
      </c>
      <c r="AT509" s="5">
        <f t="shared" si="763"/>
        <v>1.0932018188141437E-4</v>
      </c>
      <c r="AU509" s="5">
        <f t="shared" si="764"/>
        <v>3.7660726537848691E-5</v>
      </c>
      <c r="AV509" s="5">
        <f t="shared" si="765"/>
        <v>9.730570551674262E-6</v>
      </c>
      <c r="AW509" s="5">
        <f t="shared" si="766"/>
        <v>3.8681145592165879E-8</v>
      </c>
      <c r="AX509" s="5">
        <f t="shared" si="767"/>
        <v>3.0813845446580685E-4</v>
      </c>
      <c r="AY509" s="5">
        <f t="shared" si="768"/>
        <v>2.0642401486615049E-4</v>
      </c>
      <c r="AZ509" s="5">
        <f t="shared" si="769"/>
        <v>6.9142415196654913E-5</v>
      </c>
      <c r="BA509" s="5">
        <f t="shared" si="770"/>
        <v>1.5439655708426177E-5</v>
      </c>
      <c r="BB509" s="5">
        <f t="shared" si="771"/>
        <v>2.5857821973320716E-6</v>
      </c>
      <c r="BC509" s="5">
        <f t="shared" si="772"/>
        <v>3.4644656322953916E-7</v>
      </c>
      <c r="BD509" s="5">
        <f t="shared" si="773"/>
        <v>2.285463055147631E-5</v>
      </c>
      <c r="BE509" s="5">
        <f t="shared" si="774"/>
        <v>2.3620212933501619E-5</v>
      </c>
      <c r="BF509" s="5">
        <f t="shared" si="775"/>
        <v>1.220572036304298E-5</v>
      </c>
      <c r="BG509" s="5">
        <f t="shared" si="776"/>
        <v>4.2048621661519843E-6</v>
      </c>
      <c r="BH509" s="5">
        <f t="shared" si="777"/>
        <v>1.0864290662764519E-6</v>
      </c>
      <c r="BI509" s="5">
        <f t="shared" si="778"/>
        <v>2.2456443410709626E-7</v>
      </c>
      <c r="BJ509" s="8">
        <f t="shared" si="779"/>
        <v>0.43490553697408985</v>
      </c>
      <c r="BK509" s="8">
        <f t="shared" si="780"/>
        <v>0.33189027677080335</v>
      </c>
      <c r="BL509" s="8">
        <f t="shared" si="781"/>
        <v>0.22417954534131032</v>
      </c>
      <c r="BM509" s="8">
        <f t="shared" si="782"/>
        <v>0.24356724745954997</v>
      </c>
      <c r="BN509" s="8">
        <f t="shared" si="783"/>
        <v>0.75632419724502231</v>
      </c>
    </row>
    <row r="510" spans="1:66" x14ac:dyDescent="0.25">
      <c r="A510" t="s">
        <v>27</v>
      </c>
      <c r="B510" t="s">
        <v>289</v>
      </c>
      <c r="C510" t="s">
        <v>524</v>
      </c>
      <c r="D510" s="17"/>
      <c r="E510">
        <f>VLOOKUP(A510,home!$A$2:$E$405,3,FALSE)</f>
        <v>1.3026</v>
      </c>
      <c r="F510">
        <f>VLOOKUP(B510,home!$B$2:$E$405,3,FALSE)</f>
        <v>0.6149</v>
      </c>
      <c r="G510" t="e">
        <f>VLOOKUP(C510,away!$B$2:$E$405,4,FALSE)</f>
        <v>#N/A</v>
      </c>
      <c r="H510">
        <f>VLOOKUP(A510,away!$A$2:$E$405,3,FALSE)</f>
        <v>1.1000000000000001</v>
      </c>
      <c r="I510" t="e">
        <f>VLOOKUP(C510,away!$B$2:$E$405,3,FALSE)</f>
        <v>#N/A</v>
      </c>
      <c r="J510">
        <f>VLOOKUP(B510,home!$B$2:$E$405,4,FALSE)</f>
        <v>1.4391</v>
      </c>
      <c r="K510" s="3" t="e">
        <f t="shared" si="728"/>
        <v>#N/A</v>
      </c>
      <c r="L510" s="3" t="e">
        <f t="shared" si="729"/>
        <v>#N/A</v>
      </c>
      <c r="M510" s="5" t="e">
        <f t="shared" si="730"/>
        <v>#N/A</v>
      </c>
      <c r="N510" s="5" t="e">
        <f t="shared" si="731"/>
        <v>#N/A</v>
      </c>
      <c r="O510" s="5" t="e">
        <f t="shared" si="732"/>
        <v>#N/A</v>
      </c>
      <c r="P510" s="5" t="e">
        <f t="shared" si="733"/>
        <v>#N/A</v>
      </c>
      <c r="Q510" s="5" t="e">
        <f t="shared" si="734"/>
        <v>#N/A</v>
      </c>
      <c r="R510" s="5" t="e">
        <f t="shared" si="735"/>
        <v>#N/A</v>
      </c>
      <c r="S510" s="5" t="e">
        <f t="shared" si="736"/>
        <v>#N/A</v>
      </c>
      <c r="T510" s="5" t="e">
        <f t="shared" si="737"/>
        <v>#N/A</v>
      </c>
      <c r="U510" s="5" t="e">
        <f t="shared" si="738"/>
        <v>#N/A</v>
      </c>
      <c r="V510" s="5" t="e">
        <f t="shared" si="739"/>
        <v>#N/A</v>
      </c>
      <c r="W510" s="5" t="e">
        <f t="shared" si="740"/>
        <v>#N/A</v>
      </c>
      <c r="X510" s="5" t="e">
        <f t="shared" si="741"/>
        <v>#N/A</v>
      </c>
      <c r="Y510" s="5" t="e">
        <f t="shared" si="742"/>
        <v>#N/A</v>
      </c>
      <c r="Z510" s="5" t="e">
        <f t="shared" si="743"/>
        <v>#N/A</v>
      </c>
      <c r="AA510" s="5" t="e">
        <f t="shared" si="744"/>
        <v>#N/A</v>
      </c>
      <c r="AB510" s="5" t="e">
        <f t="shared" si="745"/>
        <v>#N/A</v>
      </c>
      <c r="AC510" s="5" t="e">
        <f t="shared" si="746"/>
        <v>#N/A</v>
      </c>
      <c r="AD510" s="5" t="e">
        <f t="shared" si="747"/>
        <v>#N/A</v>
      </c>
      <c r="AE510" s="5" t="e">
        <f t="shared" si="748"/>
        <v>#N/A</v>
      </c>
      <c r="AF510" s="5" t="e">
        <f t="shared" si="749"/>
        <v>#N/A</v>
      </c>
      <c r="AG510" s="5" t="e">
        <f t="shared" si="750"/>
        <v>#N/A</v>
      </c>
      <c r="AH510" s="5" t="e">
        <f t="shared" si="751"/>
        <v>#N/A</v>
      </c>
      <c r="AI510" s="5" t="e">
        <f t="shared" si="752"/>
        <v>#N/A</v>
      </c>
      <c r="AJ510" s="5" t="e">
        <f t="shared" si="753"/>
        <v>#N/A</v>
      </c>
      <c r="AK510" s="5" t="e">
        <f t="shared" si="754"/>
        <v>#N/A</v>
      </c>
      <c r="AL510" s="5" t="e">
        <f t="shared" si="755"/>
        <v>#N/A</v>
      </c>
      <c r="AM510" s="5" t="e">
        <f t="shared" si="756"/>
        <v>#N/A</v>
      </c>
      <c r="AN510" s="5" t="e">
        <f t="shared" si="757"/>
        <v>#N/A</v>
      </c>
      <c r="AO510" s="5" t="e">
        <f t="shared" si="758"/>
        <v>#N/A</v>
      </c>
      <c r="AP510" s="5" t="e">
        <f t="shared" si="759"/>
        <v>#N/A</v>
      </c>
      <c r="AQ510" s="5" t="e">
        <f t="shared" si="760"/>
        <v>#N/A</v>
      </c>
      <c r="AR510" s="5" t="e">
        <f t="shared" si="761"/>
        <v>#N/A</v>
      </c>
      <c r="AS510" s="5" t="e">
        <f t="shared" si="762"/>
        <v>#N/A</v>
      </c>
      <c r="AT510" s="5" t="e">
        <f t="shared" si="763"/>
        <v>#N/A</v>
      </c>
      <c r="AU510" s="5" t="e">
        <f t="shared" si="764"/>
        <v>#N/A</v>
      </c>
      <c r="AV510" s="5" t="e">
        <f t="shared" si="765"/>
        <v>#N/A</v>
      </c>
      <c r="AW510" s="5" t="e">
        <f t="shared" si="766"/>
        <v>#N/A</v>
      </c>
      <c r="AX510" s="5" t="e">
        <f t="shared" si="767"/>
        <v>#N/A</v>
      </c>
      <c r="AY510" s="5" t="e">
        <f t="shared" si="768"/>
        <v>#N/A</v>
      </c>
      <c r="AZ510" s="5" t="e">
        <f t="shared" si="769"/>
        <v>#N/A</v>
      </c>
      <c r="BA510" s="5" t="e">
        <f t="shared" si="770"/>
        <v>#N/A</v>
      </c>
      <c r="BB510" s="5" t="e">
        <f t="shared" si="771"/>
        <v>#N/A</v>
      </c>
      <c r="BC510" s="5" t="e">
        <f t="shared" si="772"/>
        <v>#N/A</v>
      </c>
      <c r="BD510" s="5" t="e">
        <f t="shared" si="773"/>
        <v>#N/A</v>
      </c>
      <c r="BE510" s="5" t="e">
        <f t="shared" si="774"/>
        <v>#N/A</v>
      </c>
      <c r="BF510" s="5" t="e">
        <f t="shared" si="775"/>
        <v>#N/A</v>
      </c>
      <c r="BG510" s="5" t="e">
        <f t="shared" si="776"/>
        <v>#N/A</v>
      </c>
      <c r="BH510" s="5" t="e">
        <f t="shared" si="777"/>
        <v>#N/A</v>
      </c>
      <c r="BI510" s="5" t="e">
        <f t="shared" si="778"/>
        <v>#N/A</v>
      </c>
      <c r="BJ510" s="8" t="e">
        <f t="shared" si="779"/>
        <v>#N/A</v>
      </c>
      <c r="BK510" s="8" t="e">
        <f t="shared" si="780"/>
        <v>#N/A</v>
      </c>
      <c r="BL510" s="8" t="e">
        <f t="shared" si="781"/>
        <v>#N/A</v>
      </c>
      <c r="BM510" s="8" t="e">
        <f t="shared" si="782"/>
        <v>#N/A</v>
      </c>
      <c r="BN510" s="8" t="e">
        <f t="shared" si="783"/>
        <v>#N/A</v>
      </c>
    </row>
    <row r="511" spans="1:66" x14ac:dyDescent="0.25">
      <c r="A511" t="s">
        <v>27</v>
      </c>
      <c r="B511" t="s">
        <v>297</v>
      </c>
      <c r="C511" t="s">
        <v>195</v>
      </c>
      <c r="D511" s="17"/>
      <c r="E511">
        <f>VLOOKUP(A511,home!$A$2:$E$405,3,FALSE)</f>
        <v>1.3026</v>
      </c>
      <c r="F511">
        <f>VLOOKUP(B511,home!$B$2:$E$405,3,FALSE)</f>
        <v>1.0909</v>
      </c>
      <c r="G511">
        <f>VLOOKUP(C511,away!$B$2:$E$405,4,FALSE)</f>
        <v>0.76770000000000005</v>
      </c>
      <c r="H511">
        <f>VLOOKUP(A511,away!$A$2:$E$405,3,FALSE)</f>
        <v>1.1000000000000001</v>
      </c>
      <c r="I511">
        <f>VLOOKUP(C511,away!$B$2:$E$405,3,FALSE)</f>
        <v>1.5310999999999999</v>
      </c>
      <c r="J511">
        <f>VLOOKUP(B511,home!$B$2:$E$405,4,FALSE)</f>
        <v>1.0526</v>
      </c>
      <c r="K511" s="3">
        <f t="shared" si="728"/>
        <v>1.0909065672180001</v>
      </c>
      <c r="L511" s="3">
        <f t="shared" si="729"/>
        <v>1.7727994460000001</v>
      </c>
      <c r="M511" s="5">
        <f t="shared" si="730"/>
        <v>5.7056914277428074E-2</v>
      </c>
      <c r="N511" s="5">
        <f t="shared" si="731"/>
        <v>6.2243762490440759E-2</v>
      </c>
      <c r="O511" s="5">
        <f t="shared" si="732"/>
        <v>0.10115046602149398</v>
      </c>
      <c r="P511" s="5">
        <f t="shared" si="733"/>
        <v>0.11034570766000897</v>
      </c>
      <c r="Q511" s="5">
        <f t="shared" si="734"/>
        <v>3.395106463458962E-2</v>
      </c>
      <c r="R511" s="5">
        <f t="shared" si="735"/>
        <v>8.9659745062773202E-2</v>
      </c>
      <c r="S511" s="5">
        <f t="shared" si="736"/>
        <v>5.3351006416960674E-2</v>
      </c>
      <c r="T511" s="5">
        <f t="shared" si="737"/>
        <v>6.0188428575310669E-2</v>
      </c>
      <c r="U511" s="5">
        <f t="shared" si="738"/>
        <v>9.7810404704070944E-2</v>
      </c>
      <c r="V511" s="5">
        <f t="shared" si="739"/>
        <v>1.1464292826454642E-2</v>
      </c>
      <c r="W511" s="5">
        <f t="shared" si="740"/>
        <v>1.2345813124638869E-2</v>
      </c>
      <c r="X511" s="5">
        <f t="shared" si="741"/>
        <v>2.1886650667779319E-2</v>
      </c>
      <c r="Y511" s="5">
        <f t="shared" si="742"/>
        <v>1.9400321089317357E-2</v>
      </c>
      <c r="Z511" s="5">
        <f t="shared" si="743"/>
        <v>5.2982915458595188E-2</v>
      </c>
      <c r="AA511" s="5">
        <f t="shared" si="744"/>
        <v>5.7799410424137589E-2</v>
      </c>
      <c r="AB511" s="5">
        <f t="shared" si="745"/>
        <v>3.1526878206510109E-2</v>
      </c>
      <c r="AC511" s="5">
        <f t="shared" si="746"/>
        <v>1.3857167014475606E-3</v>
      </c>
      <c r="AD511" s="5">
        <f t="shared" si="747"/>
        <v>3.3670321538286801E-3</v>
      </c>
      <c r="AE511" s="5">
        <f t="shared" si="748"/>
        <v>5.9690727369716709E-3</v>
      </c>
      <c r="AF511" s="5">
        <f t="shared" si="749"/>
        <v>5.290984420618542E-3</v>
      </c>
      <c r="AG511" s="5">
        <f t="shared" si="750"/>
        <v>3.1266180832223941E-3</v>
      </c>
      <c r="AH511" s="5">
        <f t="shared" si="751"/>
        <v>2.3482020793115597E-2</v>
      </c>
      <c r="AI511" s="5">
        <f t="shared" si="752"/>
        <v>2.5616690694759435E-2</v>
      </c>
      <c r="AJ511" s="5">
        <f t="shared" si="753"/>
        <v>1.3972708054652649E-2</v>
      </c>
      <c r="AK511" s="5">
        <f t="shared" si="754"/>
        <v>5.0809729928801405E-3</v>
      </c>
      <c r="AL511" s="5">
        <f t="shared" si="755"/>
        <v>1.0719674694922328E-4</v>
      </c>
      <c r="AM511" s="5">
        <f t="shared" si="756"/>
        <v>7.3462349772917504E-4</v>
      </c>
      <c r="AN511" s="5">
        <f t="shared" si="757"/>
        <v>1.3023401297928639E-3</v>
      </c>
      <c r="AO511" s="5">
        <f t="shared" si="758"/>
        <v>1.1543939303001788E-3</v>
      </c>
      <c r="AP511" s="5">
        <f t="shared" si="759"/>
        <v>6.8216964003397324E-4</v>
      </c>
      <c r="AQ511" s="5">
        <f t="shared" si="760"/>
        <v>3.0233748998256176E-4</v>
      </c>
      <c r="AR511" s="5">
        <f t="shared" si="761"/>
        <v>8.3257826905991667E-3</v>
      </c>
      <c r="AS511" s="5">
        <f t="shared" si="762"/>
        <v>9.0826510144045823E-3</v>
      </c>
      <c r="AT511" s="5">
        <f t="shared" si="763"/>
        <v>4.9541618196815938E-3</v>
      </c>
      <c r="AU511" s="5">
        <f t="shared" si="764"/>
        <v>1.8015092213837763E-3</v>
      </c>
      <c r="AV511" s="5">
        <f t="shared" si="765"/>
        <v>4.9131956012783684E-4</v>
      </c>
      <c r="AW511" s="5">
        <f t="shared" si="766"/>
        <v>5.7587240597890804E-6</v>
      </c>
      <c r="AX511" s="5">
        <f t="shared" si="767"/>
        <v>1.3356759968423572E-4</v>
      </c>
      <c r="AY511" s="5">
        <f t="shared" si="768"/>
        <v>2.3678856672376285E-4</v>
      </c>
      <c r="AZ511" s="5">
        <f t="shared" si="769"/>
        <v>2.0988931995351046E-4</v>
      </c>
      <c r="BA511" s="5">
        <f t="shared" si="770"/>
        <v>1.2403055671163335E-4</v>
      </c>
      <c r="BB511" s="5">
        <f t="shared" si="771"/>
        <v>5.4970325556363799E-5</v>
      </c>
      <c r="BC511" s="5">
        <f t="shared" si="772"/>
        <v>1.9490272538552291E-5</v>
      </c>
      <c r="BD511" s="5">
        <f t="shared" si="773"/>
        <v>2.4599904902350969E-3</v>
      </c>
      <c r="BE511" s="5">
        <f t="shared" si="774"/>
        <v>2.6836197810912944E-3</v>
      </c>
      <c r="BF511" s="5">
        <f t="shared" si="775"/>
        <v>1.4637892215543123E-3</v>
      </c>
      <c r="BG511" s="5">
        <f t="shared" si="776"/>
        <v>5.3228575827217451E-4</v>
      </c>
      <c r="BH511" s="5">
        <f t="shared" si="777"/>
        <v>1.4516850733393202E-4</v>
      </c>
      <c r="BI511" s="5">
        <f t="shared" si="778"/>
        <v>3.1673055600764179E-5</v>
      </c>
      <c r="BJ511" s="8">
        <f t="shared" si="779"/>
        <v>0.23272434930572475</v>
      </c>
      <c r="BK511" s="8">
        <f t="shared" si="780"/>
        <v>0.2339476231959729</v>
      </c>
      <c r="BL511" s="8">
        <f t="shared" si="781"/>
        <v>0.47807124807467827</v>
      </c>
      <c r="BM511" s="8">
        <f t="shared" si="782"/>
        <v>0.54308744604557213</v>
      </c>
      <c r="BN511" s="8">
        <f t="shared" si="783"/>
        <v>0.45440766014673462</v>
      </c>
    </row>
    <row r="512" spans="1:66" x14ac:dyDescent="0.25">
      <c r="A512" t="s">
        <v>27</v>
      </c>
      <c r="B512" t="s">
        <v>288</v>
      </c>
      <c r="C512" t="s">
        <v>525</v>
      </c>
      <c r="D512" s="17"/>
      <c r="E512">
        <f>VLOOKUP(A512,home!$A$2:$E$405,3,FALSE)</f>
        <v>1.3026</v>
      </c>
      <c r="F512">
        <f>VLOOKUP(B512,home!$B$2:$E$405,3,FALSE)</f>
        <v>0.74429999999999996</v>
      </c>
      <c r="G512" t="e">
        <f>VLOOKUP(C512,away!$B$2:$E$405,4,FALSE)</f>
        <v>#N/A</v>
      </c>
      <c r="H512">
        <f>VLOOKUP(A512,away!$A$2:$E$405,3,FALSE)</f>
        <v>1.1000000000000001</v>
      </c>
      <c r="I512" t="e">
        <f>VLOOKUP(C512,away!$B$2:$E$405,3,FALSE)</f>
        <v>#N/A</v>
      </c>
      <c r="J512">
        <f>VLOOKUP(B512,home!$B$2:$E$405,4,FALSE)</f>
        <v>1.2915000000000001</v>
      </c>
      <c r="K512" s="3" t="e">
        <f t="shared" si="728"/>
        <v>#N/A</v>
      </c>
      <c r="L512" s="3" t="e">
        <f t="shared" si="729"/>
        <v>#N/A</v>
      </c>
      <c r="M512" s="5" t="e">
        <f t="shared" si="730"/>
        <v>#N/A</v>
      </c>
      <c r="N512" s="5" t="e">
        <f t="shared" si="731"/>
        <v>#N/A</v>
      </c>
      <c r="O512" s="5" t="e">
        <f t="shared" si="732"/>
        <v>#N/A</v>
      </c>
      <c r="P512" s="5" t="e">
        <f t="shared" si="733"/>
        <v>#N/A</v>
      </c>
      <c r="Q512" s="5" t="e">
        <f t="shared" si="734"/>
        <v>#N/A</v>
      </c>
      <c r="R512" s="5" t="e">
        <f t="shared" si="735"/>
        <v>#N/A</v>
      </c>
      <c r="S512" s="5" t="e">
        <f t="shared" si="736"/>
        <v>#N/A</v>
      </c>
      <c r="T512" s="5" t="e">
        <f t="shared" si="737"/>
        <v>#N/A</v>
      </c>
      <c r="U512" s="5" t="e">
        <f t="shared" si="738"/>
        <v>#N/A</v>
      </c>
      <c r="V512" s="5" t="e">
        <f t="shared" si="739"/>
        <v>#N/A</v>
      </c>
      <c r="W512" s="5" t="e">
        <f t="shared" si="740"/>
        <v>#N/A</v>
      </c>
      <c r="X512" s="5" t="e">
        <f t="shared" si="741"/>
        <v>#N/A</v>
      </c>
      <c r="Y512" s="5" t="e">
        <f t="shared" si="742"/>
        <v>#N/A</v>
      </c>
      <c r="Z512" s="5" t="e">
        <f t="shared" si="743"/>
        <v>#N/A</v>
      </c>
      <c r="AA512" s="5" t="e">
        <f t="shared" si="744"/>
        <v>#N/A</v>
      </c>
      <c r="AB512" s="5" t="e">
        <f t="shared" si="745"/>
        <v>#N/A</v>
      </c>
      <c r="AC512" s="5" t="e">
        <f t="shared" si="746"/>
        <v>#N/A</v>
      </c>
      <c r="AD512" s="5" t="e">
        <f t="shared" si="747"/>
        <v>#N/A</v>
      </c>
      <c r="AE512" s="5" t="e">
        <f t="shared" si="748"/>
        <v>#N/A</v>
      </c>
      <c r="AF512" s="5" t="e">
        <f t="shared" si="749"/>
        <v>#N/A</v>
      </c>
      <c r="AG512" s="5" t="e">
        <f t="shared" si="750"/>
        <v>#N/A</v>
      </c>
      <c r="AH512" s="5" t="e">
        <f t="shared" si="751"/>
        <v>#N/A</v>
      </c>
      <c r="AI512" s="5" t="e">
        <f t="shared" si="752"/>
        <v>#N/A</v>
      </c>
      <c r="AJ512" s="5" t="e">
        <f t="shared" si="753"/>
        <v>#N/A</v>
      </c>
      <c r="AK512" s="5" t="e">
        <f t="shared" si="754"/>
        <v>#N/A</v>
      </c>
      <c r="AL512" s="5" t="e">
        <f t="shared" si="755"/>
        <v>#N/A</v>
      </c>
      <c r="AM512" s="5" t="e">
        <f t="shared" si="756"/>
        <v>#N/A</v>
      </c>
      <c r="AN512" s="5" t="e">
        <f t="shared" si="757"/>
        <v>#N/A</v>
      </c>
      <c r="AO512" s="5" t="e">
        <f t="shared" si="758"/>
        <v>#N/A</v>
      </c>
      <c r="AP512" s="5" t="e">
        <f t="shared" si="759"/>
        <v>#N/A</v>
      </c>
      <c r="AQ512" s="5" t="e">
        <f t="shared" si="760"/>
        <v>#N/A</v>
      </c>
      <c r="AR512" s="5" t="e">
        <f t="shared" si="761"/>
        <v>#N/A</v>
      </c>
      <c r="AS512" s="5" t="e">
        <f t="shared" si="762"/>
        <v>#N/A</v>
      </c>
      <c r="AT512" s="5" t="e">
        <f t="shared" si="763"/>
        <v>#N/A</v>
      </c>
      <c r="AU512" s="5" t="e">
        <f t="shared" si="764"/>
        <v>#N/A</v>
      </c>
      <c r="AV512" s="5" t="e">
        <f t="shared" si="765"/>
        <v>#N/A</v>
      </c>
      <c r="AW512" s="5" t="e">
        <f t="shared" si="766"/>
        <v>#N/A</v>
      </c>
      <c r="AX512" s="5" t="e">
        <f t="shared" si="767"/>
        <v>#N/A</v>
      </c>
      <c r="AY512" s="5" t="e">
        <f t="shared" si="768"/>
        <v>#N/A</v>
      </c>
      <c r="AZ512" s="5" t="e">
        <f t="shared" si="769"/>
        <v>#N/A</v>
      </c>
      <c r="BA512" s="5" t="e">
        <f t="shared" si="770"/>
        <v>#N/A</v>
      </c>
      <c r="BB512" s="5" t="e">
        <f t="shared" si="771"/>
        <v>#N/A</v>
      </c>
      <c r="BC512" s="5" t="e">
        <f t="shared" si="772"/>
        <v>#N/A</v>
      </c>
      <c r="BD512" s="5" t="e">
        <f t="shared" si="773"/>
        <v>#N/A</v>
      </c>
      <c r="BE512" s="5" t="e">
        <f t="shared" si="774"/>
        <v>#N/A</v>
      </c>
      <c r="BF512" s="5" t="e">
        <f t="shared" si="775"/>
        <v>#N/A</v>
      </c>
      <c r="BG512" s="5" t="e">
        <f t="shared" si="776"/>
        <v>#N/A</v>
      </c>
      <c r="BH512" s="5" t="e">
        <f t="shared" si="777"/>
        <v>#N/A</v>
      </c>
      <c r="BI512" s="5" t="e">
        <f t="shared" si="778"/>
        <v>#N/A</v>
      </c>
      <c r="BJ512" s="8" t="e">
        <f t="shared" si="779"/>
        <v>#N/A</v>
      </c>
      <c r="BK512" s="8" t="e">
        <f t="shared" si="780"/>
        <v>#N/A</v>
      </c>
      <c r="BL512" s="8" t="e">
        <f t="shared" si="781"/>
        <v>#N/A</v>
      </c>
      <c r="BM512" s="8" t="e">
        <f t="shared" si="782"/>
        <v>#N/A</v>
      </c>
      <c r="BN512" s="8" t="e">
        <f t="shared" si="783"/>
        <v>#N/A</v>
      </c>
    </row>
    <row r="513" spans="1:66" x14ac:dyDescent="0.25">
      <c r="A513" t="s">
        <v>27</v>
      </c>
      <c r="B513" t="s">
        <v>190</v>
      </c>
      <c r="C513" t="s">
        <v>328</v>
      </c>
      <c r="D513" s="17"/>
      <c r="E513">
        <f>VLOOKUP(A513,home!$A$2:$E$405,3,FALSE)</f>
        <v>1.3026</v>
      </c>
      <c r="F513">
        <f>VLOOKUP(B513,home!$B$2:$E$405,3,FALSE)</f>
        <v>1.0505</v>
      </c>
      <c r="G513">
        <f>VLOOKUP(C513,away!$B$2:$E$405,4,FALSE)</f>
        <v>0.92930000000000001</v>
      </c>
      <c r="H513">
        <f>VLOOKUP(A513,away!$A$2:$E$405,3,FALSE)</f>
        <v>1.1000000000000001</v>
      </c>
      <c r="I513">
        <f>VLOOKUP(C513,away!$B$2:$E$405,3,FALSE)</f>
        <v>0.90910000000000002</v>
      </c>
      <c r="J513">
        <f>VLOOKUP(B513,home!$B$2:$E$405,4,FALSE)</f>
        <v>0.90910000000000002</v>
      </c>
      <c r="K513" s="3">
        <f t="shared" si="728"/>
        <v>1.2716367420900001</v>
      </c>
      <c r="L513" s="3">
        <f t="shared" si="729"/>
        <v>0.90910909100000004</v>
      </c>
      <c r="M513" s="5">
        <f t="shared" si="730"/>
        <v>0.11295725195917539</v>
      </c>
      <c r="N513" s="5">
        <f t="shared" si="731"/>
        <v>0.14364059187680503</v>
      </c>
      <c r="O513" s="5">
        <f t="shared" si="732"/>
        <v>0.1026904646504639</v>
      </c>
      <c r="P513" s="5">
        <f t="shared" si="733"/>
        <v>0.1305849679118242</v>
      </c>
      <c r="Q513" s="5">
        <f t="shared" si="734"/>
        <v>9.1329327143049852E-2</v>
      </c>
      <c r="R513" s="5">
        <f t="shared" si="735"/>
        <v>4.667841748637544E-2</v>
      </c>
      <c r="S513" s="5">
        <f t="shared" si="736"/>
        <v>3.7740900979724601E-2</v>
      </c>
      <c r="T513" s="5">
        <f t="shared" si="737"/>
        <v>8.3028321580659675E-2</v>
      </c>
      <c r="U513" s="5">
        <f t="shared" si="738"/>
        <v>5.9357990738291344E-2</v>
      </c>
      <c r="V513" s="5">
        <f t="shared" si="739"/>
        <v>4.8478460832853433E-3</v>
      </c>
      <c r="W513" s="5">
        <f t="shared" si="740"/>
        <v>3.8712576008486606E-2</v>
      </c>
      <c r="X513" s="5">
        <f t="shared" si="741"/>
        <v>3.5193954785343665E-2</v>
      </c>
      <c r="Y513" s="5">
        <f t="shared" si="742"/>
        <v>1.599757212179944E-2</v>
      </c>
      <c r="Z513" s="5">
        <f t="shared" si="743"/>
        <v>1.414525789678576E-2</v>
      </c>
      <c r="AA513" s="5">
        <f t="shared" si="744"/>
        <v>1.7987629667891487E-2</v>
      </c>
      <c r="AB513" s="5">
        <f t="shared" si="745"/>
        <v>1.1436865394399481E-2</v>
      </c>
      <c r="AC513" s="5">
        <f t="shared" si="746"/>
        <v>3.5027400534677269E-4</v>
      </c>
      <c r="AD513" s="5">
        <f t="shared" si="747"/>
        <v>1.2307083508335847E-2</v>
      </c>
      <c r="AE513" s="5">
        <f t="shared" si="748"/>
        <v>1.1188481501124293E-2</v>
      </c>
      <c r="AF513" s="5">
        <f t="shared" si="749"/>
        <v>5.0857751235787113E-3</v>
      </c>
      <c r="AG513" s="5">
        <f t="shared" si="750"/>
        <v>1.541174799875685E-3</v>
      </c>
      <c r="AH513" s="5">
        <f t="shared" si="751"/>
        <v>3.2148956371268684E-3</v>
      </c>
      <c r="AI513" s="5">
        <f t="shared" si="752"/>
        <v>4.0881794141553653E-3</v>
      </c>
      <c r="AJ513" s="5">
        <f t="shared" si="753"/>
        <v>2.5993395756479668E-3</v>
      </c>
      <c r="AK513" s="5">
        <f t="shared" si="754"/>
        <v>1.1018052365208621E-3</v>
      </c>
      <c r="AL513" s="5">
        <f t="shared" si="755"/>
        <v>1.6197461944306454E-5</v>
      </c>
      <c r="AM513" s="5">
        <f t="shared" si="756"/>
        <v>3.1300279154339527E-3</v>
      </c>
      <c r="AN513" s="5">
        <f t="shared" si="757"/>
        <v>2.8455368330047854E-3</v>
      </c>
      <c r="AO513" s="5">
        <f t="shared" si="758"/>
        <v>1.2934517018299999E-3</v>
      </c>
      <c r="AP513" s="5">
        <f t="shared" si="759"/>
        <v>3.9196290030102474E-4</v>
      </c>
      <c r="AQ513" s="5">
        <f t="shared" si="760"/>
        <v>8.9084258999597041E-5</v>
      </c>
      <c r="AR513" s="5">
        <f t="shared" si="761"/>
        <v>5.8453817006565482E-4</v>
      </c>
      <c r="AS513" s="5">
        <f t="shared" si="762"/>
        <v>7.4332021420953954E-4</v>
      </c>
      <c r="AT513" s="5">
        <f t="shared" si="763"/>
        <v>4.7261664776352997E-4</v>
      </c>
      <c r="AU513" s="5">
        <f t="shared" si="764"/>
        <v>2.0033223140650426E-4</v>
      </c>
      <c r="AV513" s="5">
        <f t="shared" si="765"/>
        <v>6.3687456520346755E-5</v>
      </c>
      <c r="AW513" s="5">
        <f t="shared" si="766"/>
        <v>5.2014393143432008E-7</v>
      </c>
      <c r="AX513" s="5">
        <f t="shared" si="767"/>
        <v>6.6337641683886434E-4</v>
      </c>
      <c r="AY513" s="5">
        <f t="shared" si="768"/>
        <v>6.0308153130321702E-4</v>
      </c>
      <c r="AZ513" s="5">
        <f t="shared" si="769"/>
        <v>2.7413345136097786E-4</v>
      </c>
      <c r="BA513" s="5">
        <f t="shared" si="770"/>
        <v>8.3072404259823771E-5</v>
      </c>
      <c r="BB513" s="5">
        <f t="shared" si="771"/>
        <v>1.8880469480958225E-5</v>
      </c>
      <c r="BC513" s="5">
        <f t="shared" si="772"/>
        <v>3.4328812894974362E-6</v>
      </c>
      <c r="BD513" s="5">
        <f t="shared" si="773"/>
        <v>8.8568160740531762E-5</v>
      </c>
      <c r="BE513" s="5">
        <f t="shared" si="774"/>
        <v>1.1262652737699325E-4</v>
      </c>
      <c r="BF513" s="5">
        <f t="shared" si="775"/>
        <v>7.1610015173294953E-5</v>
      </c>
      <c r="BG513" s="5">
        <f t="shared" si="776"/>
        <v>3.035397546532811E-5</v>
      </c>
      <c r="BH513" s="5">
        <f t="shared" si="777"/>
        <v>9.6498076175524056E-6</v>
      </c>
      <c r="BI513" s="5">
        <f t="shared" si="778"/>
        <v>2.4542099841159211E-6</v>
      </c>
      <c r="BJ513" s="8">
        <f t="shared" si="779"/>
        <v>0.44742089921316142</v>
      </c>
      <c r="BK513" s="8">
        <f t="shared" si="780"/>
        <v>0.28710051993260383</v>
      </c>
      <c r="BL513" s="8">
        <f t="shared" si="781"/>
        <v>0.25153534521719617</v>
      </c>
      <c r="BM513" s="8">
        <f t="shared" si="782"/>
        <v>0.3717184398446815</v>
      </c>
      <c r="BN513" s="8">
        <f t="shared" si="783"/>
        <v>0.62788102102769383</v>
      </c>
    </row>
    <row r="514" spans="1:66" x14ac:dyDescent="0.25">
      <c r="A514" t="s">
        <v>196</v>
      </c>
      <c r="B514" t="s">
        <v>303</v>
      </c>
      <c r="C514" t="s">
        <v>306</v>
      </c>
      <c r="D514" s="17"/>
      <c r="E514">
        <f>VLOOKUP(A514,home!$A$2:$E$405,3,FALSE)</f>
        <v>1.6077999999999999</v>
      </c>
      <c r="F514">
        <f>VLOOKUP(B514,home!$B$2:$E$405,3,FALSE)</f>
        <v>0.84150000000000003</v>
      </c>
      <c r="G514">
        <f>VLOOKUP(C514,away!$B$2:$E$405,4,FALSE)</f>
        <v>0.84150000000000003</v>
      </c>
      <c r="H514">
        <f>VLOOKUP(A514,away!$A$2:$E$405,3,FALSE)</f>
        <v>1.3987000000000001</v>
      </c>
      <c r="I514">
        <f>VLOOKUP(C514,away!$B$2:$E$405,3,FALSE)</f>
        <v>1.514</v>
      </c>
      <c r="J514">
        <f>VLOOKUP(B514,home!$B$2:$E$405,4,FALSE)</f>
        <v>1.0513999999999999</v>
      </c>
      <c r="K514" s="3">
        <f t="shared" si="728"/>
        <v>1.13851895355</v>
      </c>
      <c r="L514" s="3">
        <f t="shared" si="729"/>
        <v>2.2264780745200001</v>
      </c>
      <c r="M514" s="5">
        <f t="shared" si="730"/>
        <v>3.4562118834049298E-2</v>
      </c>
      <c r="N514" s="5">
        <f t="shared" si="731"/>
        <v>3.934962736741255E-2</v>
      </c>
      <c r="O514" s="5">
        <f t="shared" si="732"/>
        <v>7.6951799792965514E-2</v>
      </c>
      <c r="P514" s="5">
        <f t="shared" si="733"/>
        <v>8.7611082574076182E-2</v>
      </c>
      <c r="Q514" s="5">
        <f t="shared" si="734"/>
        <v>2.2400148286464493E-2</v>
      </c>
      <c r="R514" s="5">
        <f t="shared" si="735"/>
        <v>8.5665747516945209E-2</v>
      </c>
      <c r="S514" s="5">
        <f t="shared" si="736"/>
        <v>5.5521059245937976E-2</v>
      </c>
      <c r="T514" s="5">
        <f t="shared" si="737"/>
        <v>4.9873439025809936E-2</v>
      </c>
      <c r="U514" s="5">
        <f t="shared" si="738"/>
        <v>9.7532077218070959E-2</v>
      </c>
      <c r="V514" s="5">
        <f t="shared" si="739"/>
        <v>1.5637737597280658E-2</v>
      </c>
      <c r="W514" s="5">
        <f t="shared" si="740"/>
        <v>8.5009977954901301E-3</v>
      </c>
      <c r="X514" s="5">
        <f t="shared" si="741"/>
        <v>1.8927285203201631E-2</v>
      </c>
      <c r="Y514" s="5">
        <f t="shared" si="742"/>
        <v>2.107059275755763E-2</v>
      </c>
      <c r="Z514" s="5">
        <f t="shared" si="743"/>
        <v>6.3577636194614887E-2</v>
      </c>
      <c r="AA514" s="5">
        <f t="shared" si="744"/>
        <v>7.2384343829475534E-2</v>
      </c>
      <c r="AB514" s="5">
        <f t="shared" si="745"/>
        <v>4.1205473695068946E-2</v>
      </c>
      <c r="AC514" s="5">
        <f t="shared" si="746"/>
        <v>2.4774940855141173E-3</v>
      </c>
      <c r="AD514" s="5">
        <f t="shared" si="747"/>
        <v>2.4196367785630692E-3</v>
      </c>
      <c r="AE514" s="5">
        <f t="shared" si="748"/>
        <v>5.3872682357728775E-3</v>
      </c>
      <c r="AF514" s="5">
        <f t="shared" si="749"/>
        <v>5.9973173042531776E-3</v>
      </c>
      <c r="AG514" s="5">
        <f t="shared" si="750"/>
        <v>4.4509651612863648E-3</v>
      </c>
      <c r="AH514" s="5">
        <f t="shared" si="751"/>
        <v>3.5388553254279809E-2</v>
      </c>
      <c r="AI514" s="5">
        <f t="shared" si="752"/>
        <v>4.029053861871109E-2</v>
      </c>
      <c r="AJ514" s="5">
        <f t="shared" si="753"/>
        <v>2.293577093307041E-2</v>
      </c>
      <c r="AK514" s="5">
        <f t="shared" si="754"/>
        <v>8.7042699738606143E-3</v>
      </c>
      <c r="AL514" s="5">
        <f t="shared" si="755"/>
        <v>2.5120675030944854E-4</v>
      </c>
      <c r="AM514" s="5">
        <f t="shared" si="756"/>
        <v>5.5096046662014386E-4</v>
      </c>
      <c r="AN514" s="5">
        <f t="shared" si="757"/>
        <v>1.2267013988570585E-3</v>
      </c>
      <c r="AO514" s="5">
        <f t="shared" si="758"/>
        <v>1.3656118842691272E-3</v>
      </c>
      <c r="AP514" s="5">
        <f t="shared" si="759"/>
        <v>1.013501639543052E-3</v>
      </c>
      <c r="AQ514" s="5">
        <f t="shared" si="760"/>
        <v>5.6413479473316956E-4</v>
      </c>
      <c r="AR514" s="5">
        <f t="shared" si="761"/>
        <v>1.5758367581927481E-2</v>
      </c>
      <c r="AS514" s="5">
        <f t="shared" si="762"/>
        <v>1.7941200169032317E-2</v>
      </c>
      <c r="AT514" s="5">
        <f t="shared" si="763"/>
        <v>1.0213198220938878E-2</v>
      </c>
      <c r="AU514" s="5">
        <f t="shared" si="764"/>
        <v>3.8759732503006864E-3</v>
      </c>
      <c r="AV514" s="5">
        <f t="shared" si="765"/>
        <v>1.1032172522300321E-3</v>
      </c>
      <c r="AW514" s="5">
        <f t="shared" si="766"/>
        <v>1.7688356892669305E-5</v>
      </c>
      <c r="AX514" s="5">
        <f t="shared" si="767"/>
        <v>1.0454648898396421E-4</v>
      </c>
      <c r="AY514" s="5">
        <f t="shared" si="768"/>
        <v>2.3277046549084304E-4</v>
      </c>
      <c r="AZ514" s="5">
        <f t="shared" si="769"/>
        <v>2.5912916890558817E-4</v>
      </c>
      <c r="BA514" s="5">
        <f t="shared" si="770"/>
        <v>1.9231513767896066E-4</v>
      </c>
      <c r="BB514" s="5">
        <f t="shared" si="771"/>
        <v>1.0704635936012528E-4</v>
      </c>
      <c r="BC514" s="5">
        <f t="shared" si="772"/>
        <v>4.7667274414501542E-5</v>
      </c>
      <c r="BD514" s="5">
        <f t="shared" si="773"/>
        <v>5.8476099852313793E-3</v>
      </c>
      <c r="BE514" s="5">
        <f t="shared" si="774"/>
        <v>6.6576148011541604E-3</v>
      </c>
      <c r="BF514" s="5">
        <f t="shared" si="775"/>
        <v>3.7899103182745136E-3</v>
      </c>
      <c r="BG514" s="5">
        <f t="shared" si="776"/>
        <v>1.4382949098700828E-3</v>
      </c>
      <c r="BH514" s="5">
        <f t="shared" si="777"/>
        <v>4.093815039203944E-4</v>
      </c>
      <c r="BI514" s="5">
        <f t="shared" si="778"/>
        <v>9.3217720289234546E-5</v>
      </c>
      <c r="BJ514" s="8">
        <f t="shared" si="779"/>
        <v>0.18404166299466837</v>
      </c>
      <c r="BK514" s="8">
        <f t="shared" si="780"/>
        <v>0.19629346955265853</v>
      </c>
      <c r="BL514" s="8">
        <f t="shared" si="781"/>
        <v>0.54818656054561721</v>
      </c>
      <c r="BM514" s="8">
        <f t="shared" si="782"/>
        <v>0.64534372280704766</v>
      </c>
      <c r="BN514" s="8">
        <f t="shared" si="783"/>
        <v>0.34654052437191324</v>
      </c>
    </row>
    <row r="515" spans="1:66" x14ac:dyDescent="0.25">
      <c r="A515" t="s">
        <v>196</v>
      </c>
      <c r="B515" t="s">
        <v>307</v>
      </c>
      <c r="C515" t="s">
        <v>511</v>
      </c>
      <c r="D515" s="18"/>
      <c r="E515">
        <f>VLOOKUP(A515,home!$A$2:$E$405,3,FALSE)</f>
        <v>1.6077999999999999</v>
      </c>
      <c r="F515">
        <f>VLOOKUP(B515,home!$B$2:$E$405,3,FALSE)</f>
        <v>1.2805</v>
      </c>
      <c r="G515" t="e">
        <f>VLOOKUP(C515,away!$B$2:$E$405,4,FALSE)</f>
        <v>#N/A</v>
      </c>
      <c r="H515">
        <f>VLOOKUP(A515,away!$A$2:$E$405,3,FALSE)</f>
        <v>1.3987000000000001</v>
      </c>
      <c r="I515" t="e">
        <f>VLOOKUP(C515,away!$B$2:$E$405,3,FALSE)</f>
        <v>#N/A</v>
      </c>
      <c r="J515">
        <f>VLOOKUP(B515,home!$B$2:$E$405,4,FALSE)</f>
        <v>0.54669999999999996</v>
      </c>
      <c r="K515" s="3" t="e">
        <f t="shared" si="728"/>
        <v>#N/A</v>
      </c>
      <c r="L515" s="3" t="e">
        <f t="shared" si="729"/>
        <v>#N/A</v>
      </c>
      <c r="M515" s="5" t="e">
        <f t="shared" si="730"/>
        <v>#N/A</v>
      </c>
      <c r="N515" s="5" t="e">
        <f t="shared" si="731"/>
        <v>#N/A</v>
      </c>
      <c r="O515" s="5" t="e">
        <f t="shared" si="732"/>
        <v>#N/A</v>
      </c>
      <c r="P515" s="5" t="e">
        <f t="shared" si="733"/>
        <v>#N/A</v>
      </c>
      <c r="Q515" s="5" t="e">
        <f t="shared" si="734"/>
        <v>#N/A</v>
      </c>
      <c r="R515" s="5" t="e">
        <f t="shared" si="735"/>
        <v>#N/A</v>
      </c>
      <c r="S515" s="5" t="e">
        <f t="shared" si="736"/>
        <v>#N/A</v>
      </c>
      <c r="T515" s="5" t="e">
        <f t="shared" si="737"/>
        <v>#N/A</v>
      </c>
      <c r="U515" s="5" t="e">
        <f t="shared" si="738"/>
        <v>#N/A</v>
      </c>
      <c r="V515" s="5" t="e">
        <f t="shared" si="739"/>
        <v>#N/A</v>
      </c>
      <c r="W515" s="5" t="e">
        <f t="shared" si="740"/>
        <v>#N/A</v>
      </c>
      <c r="X515" s="5" t="e">
        <f t="shared" si="741"/>
        <v>#N/A</v>
      </c>
      <c r="Y515" s="5" t="e">
        <f t="shared" si="742"/>
        <v>#N/A</v>
      </c>
      <c r="Z515" s="5" t="e">
        <f t="shared" si="743"/>
        <v>#N/A</v>
      </c>
      <c r="AA515" s="5" t="e">
        <f t="shared" si="744"/>
        <v>#N/A</v>
      </c>
      <c r="AB515" s="5" t="e">
        <f t="shared" si="745"/>
        <v>#N/A</v>
      </c>
      <c r="AC515" s="5" t="e">
        <f t="shared" si="746"/>
        <v>#N/A</v>
      </c>
      <c r="AD515" s="5" t="e">
        <f t="shared" si="747"/>
        <v>#N/A</v>
      </c>
      <c r="AE515" s="5" t="e">
        <f t="shared" si="748"/>
        <v>#N/A</v>
      </c>
      <c r="AF515" s="5" t="e">
        <f t="shared" si="749"/>
        <v>#N/A</v>
      </c>
      <c r="AG515" s="5" t="e">
        <f t="shared" si="750"/>
        <v>#N/A</v>
      </c>
      <c r="AH515" s="5" t="e">
        <f t="shared" si="751"/>
        <v>#N/A</v>
      </c>
      <c r="AI515" s="5" t="e">
        <f t="shared" si="752"/>
        <v>#N/A</v>
      </c>
      <c r="AJ515" s="5" t="e">
        <f t="shared" si="753"/>
        <v>#N/A</v>
      </c>
      <c r="AK515" s="5" t="e">
        <f t="shared" si="754"/>
        <v>#N/A</v>
      </c>
      <c r="AL515" s="5" t="e">
        <f t="shared" si="755"/>
        <v>#N/A</v>
      </c>
      <c r="AM515" s="5" t="e">
        <f t="shared" si="756"/>
        <v>#N/A</v>
      </c>
      <c r="AN515" s="5" t="e">
        <f t="shared" si="757"/>
        <v>#N/A</v>
      </c>
      <c r="AO515" s="5" t="e">
        <f t="shared" si="758"/>
        <v>#N/A</v>
      </c>
      <c r="AP515" s="5" t="e">
        <f t="shared" si="759"/>
        <v>#N/A</v>
      </c>
      <c r="AQ515" s="5" t="e">
        <f t="shared" si="760"/>
        <v>#N/A</v>
      </c>
      <c r="AR515" s="5" t="e">
        <f t="shared" si="761"/>
        <v>#N/A</v>
      </c>
      <c r="AS515" s="5" t="e">
        <f t="shared" si="762"/>
        <v>#N/A</v>
      </c>
      <c r="AT515" s="5" t="e">
        <f t="shared" si="763"/>
        <v>#N/A</v>
      </c>
      <c r="AU515" s="5" t="e">
        <f t="shared" si="764"/>
        <v>#N/A</v>
      </c>
      <c r="AV515" s="5" t="e">
        <f t="shared" si="765"/>
        <v>#N/A</v>
      </c>
      <c r="AW515" s="5" t="e">
        <f t="shared" si="766"/>
        <v>#N/A</v>
      </c>
      <c r="AX515" s="5" t="e">
        <f t="shared" si="767"/>
        <v>#N/A</v>
      </c>
      <c r="AY515" s="5" t="e">
        <f t="shared" si="768"/>
        <v>#N/A</v>
      </c>
      <c r="AZ515" s="5" t="e">
        <f t="shared" si="769"/>
        <v>#N/A</v>
      </c>
      <c r="BA515" s="5" t="e">
        <f t="shared" si="770"/>
        <v>#N/A</v>
      </c>
      <c r="BB515" s="5" t="e">
        <f t="shared" si="771"/>
        <v>#N/A</v>
      </c>
      <c r="BC515" s="5" t="e">
        <f t="shared" si="772"/>
        <v>#N/A</v>
      </c>
      <c r="BD515" s="5" t="e">
        <f t="shared" si="773"/>
        <v>#N/A</v>
      </c>
      <c r="BE515" s="5" t="e">
        <f t="shared" si="774"/>
        <v>#N/A</v>
      </c>
      <c r="BF515" s="5" t="e">
        <f t="shared" si="775"/>
        <v>#N/A</v>
      </c>
      <c r="BG515" s="5" t="e">
        <f t="shared" si="776"/>
        <v>#N/A</v>
      </c>
      <c r="BH515" s="5" t="e">
        <f t="shared" si="777"/>
        <v>#N/A</v>
      </c>
      <c r="BI515" s="5" t="e">
        <f t="shared" si="778"/>
        <v>#N/A</v>
      </c>
      <c r="BJ515" s="8" t="e">
        <f t="shared" si="779"/>
        <v>#N/A</v>
      </c>
      <c r="BK515" s="8" t="e">
        <f t="shared" si="780"/>
        <v>#N/A</v>
      </c>
      <c r="BL515" s="8" t="e">
        <f t="shared" si="781"/>
        <v>#N/A</v>
      </c>
      <c r="BM515" s="8" t="e">
        <f t="shared" si="782"/>
        <v>#N/A</v>
      </c>
      <c r="BN515" s="8" t="e">
        <f t="shared" si="783"/>
        <v>#N/A</v>
      </c>
    </row>
    <row r="516" spans="1:66" x14ac:dyDescent="0.25">
      <c r="A516" t="s">
        <v>196</v>
      </c>
      <c r="B516" t="s">
        <v>198</v>
      </c>
      <c r="C516" t="s">
        <v>301</v>
      </c>
      <c r="D516" s="18"/>
      <c r="E516">
        <f>VLOOKUP(A516,home!$A$2:$E$405,3,FALSE)</f>
        <v>1.6077999999999999</v>
      </c>
      <c r="F516">
        <f>VLOOKUP(B516,home!$B$2:$E$405,3,FALSE)</f>
        <v>0.73170000000000002</v>
      </c>
      <c r="G516">
        <f>VLOOKUP(C516,away!$B$2:$E$405,4,FALSE)</f>
        <v>1.2805</v>
      </c>
      <c r="H516">
        <f>VLOOKUP(A516,away!$A$2:$E$405,3,FALSE)</f>
        <v>1.3987000000000001</v>
      </c>
      <c r="I516">
        <f>VLOOKUP(C516,away!$B$2:$E$405,3,FALSE)</f>
        <v>0.75700000000000001</v>
      </c>
      <c r="J516">
        <f>VLOOKUP(B516,home!$B$2:$E$405,4,FALSE)</f>
        <v>1.9346000000000001</v>
      </c>
      <c r="K516" s="3">
        <f t="shared" si="728"/>
        <v>1.5064151064299998</v>
      </c>
      <c r="L516" s="3">
        <f t="shared" si="729"/>
        <v>2.0483852401400005</v>
      </c>
      <c r="M516" s="5">
        <f t="shared" si="730"/>
        <v>2.8587081855503394E-2</v>
      </c>
      <c r="N516" s="5">
        <f t="shared" si="731"/>
        <v>4.3064011955881262E-2</v>
      </c>
      <c r="O516" s="5">
        <f t="shared" si="732"/>
        <v>5.8557356531487158E-2</v>
      </c>
      <c r="P516" s="5">
        <f t="shared" si="733"/>
        <v>8.8211686471639683E-2</v>
      </c>
      <c r="Q516" s="5">
        <f t="shared" si="734"/>
        <v>3.2436139076910828E-2</v>
      </c>
      <c r="R516" s="5">
        <f t="shared" si="735"/>
        <v>5.9974012410356978E-2</v>
      </c>
      <c r="S516" s="5">
        <f t="shared" si="736"/>
        <v>6.8049107543595388E-2</v>
      </c>
      <c r="T516" s="5">
        <f t="shared" si="737"/>
        <v>6.6441708532272423E-2</v>
      </c>
      <c r="U516" s="5">
        <f t="shared" si="738"/>
        <v>9.0345758288182046E-2</v>
      </c>
      <c r="V516" s="5">
        <f t="shared" si="739"/>
        <v>2.3331154220295042E-2</v>
      </c>
      <c r="W516" s="5">
        <f t="shared" si="740"/>
        <v>1.6287429966574306E-2</v>
      </c>
      <c r="X516" s="5">
        <f t="shared" si="741"/>
        <v>3.3362931143344744E-2</v>
      </c>
      <c r="Y516" s="5">
        <f t="shared" si="742"/>
        <v>3.4170067860917266E-2</v>
      </c>
      <c r="Z516" s="5">
        <f t="shared" si="743"/>
        <v>4.0949960604449484E-2</v>
      </c>
      <c r="AA516" s="5">
        <f t="shared" si="744"/>
        <v>6.1687639262256073E-2</v>
      </c>
      <c r="AB516" s="5">
        <f t="shared" si="745"/>
        <v>4.6463595832333456E-2</v>
      </c>
      <c r="AC516" s="5">
        <f t="shared" si="746"/>
        <v>4.4995858433210722E-3</v>
      </c>
      <c r="AD516" s="5">
        <f t="shared" si="747"/>
        <v>6.1339076366420499E-3</v>
      </c>
      <c r="AE516" s="5">
        <f t="shared" si="748"/>
        <v>1.2564605867279607E-2</v>
      </c>
      <c r="AF516" s="5">
        <f t="shared" si="749"/>
        <v>1.2868576603356E-2</v>
      </c>
      <c r="AG516" s="5">
        <f t="shared" si="750"/>
        <v>8.7866007919751229E-3</v>
      </c>
      <c r="AH516" s="5">
        <f t="shared" si="751"/>
        <v>2.0970323721617209E-2</v>
      </c>
      <c r="AI516" s="5">
        <f t="shared" si="752"/>
        <v>3.1590012440971545E-2</v>
      </c>
      <c r="AJ516" s="5">
        <f t="shared" si="753"/>
        <v>2.3793835976695581E-2</v>
      </c>
      <c r="AK516" s="5">
        <f t="shared" si="754"/>
        <v>1.1947797985070615E-2</v>
      </c>
      <c r="AL516" s="5">
        <f t="shared" si="755"/>
        <v>5.5537820567978639E-4</v>
      </c>
      <c r="AM516" s="5">
        <f t="shared" si="756"/>
        <v>1.8480422250567834E-3</v>
      </c>
      <c r="AN516" s="5">
        <f t="shared" si="757"/>
        <v>3.7855024169617993E-3</v>
      </c>
      <c r="AO516" s="5">
        <f t="shared" si="758"/>
        <v>3.8770836387094242E-3</v>
      </c>
      <c r="AP516" s="5">
        <f t="shared" si="759"/>
        <v>2.6472536334402239E-3</v>
      </c>
      <c r="AQ516" s="5">
        <f t="shared" si="760"/>
        <v>1.3556488174114858E-3</v>
      </c>
      <c r="AR516" s="5">
        <f t="shared" si="761"/>
        <v>8.5910603184636784E-3</v>
      </c>
      <c r="AS516" s="5">
        <f t="shared" si="762"/>
        <v>1.2941703043985011E-2</v>
      </c>
      <c r="AT516" s="5">
        <f t="shared" si="763"/>
        <v>9.7477884841950645E-3</v>
      </c>
      <c r="AU516" s="5">
        <f t="shared" si="764"/>
        <v>4.8947386089586136E-3</v>
      </c>
      <c r="AV516" s="5">
        <f t="shared" si="765"/>
        <v>1.8433770456403548E-3</v>
      </c>
      <c r="AW516" s="5">
        <f t="shared" si="766"/>
        <v>4.7603910745650131E-5</v>
      </c>
      <c r="AX516" s="5">
        <f t="shared" si="767"/>
        <v>4.6398645419100864E-4</v>
      </c>
      <c r="AY516" s="5">
        <f t="shared" si="768"/>
        <v>9.504230043897564E-4</v>
      </c>
      <c r="AZ516" s="5">
        <f t="shared" si="769"/>
        <v>9.7341622704074607E-4</v>
      </c>
      <c r="BA516" s="5">
        <f t="shared" si="770"/>
        <v>6.6464381066101068E-4</v>
      </c>
      <c r="BB516" s="5">
        <f t="shared" si="771"/>
        <v>3.4036164292710491E-4</v>
      </c>
      <c r="BC516" s="5">
        <f t="shared" si="772"/>
        <v>1.3943835313633647E-4</v>
      </c>
      <c r="BD516" s="5">
        <f t="shared" si="773"/>
        <v>2.9329668589155745E-3</v>
      </c>
      <c r="BE516" s="5">
        <f t="shared" si="774"/>
        <v>4.4182655829289683E-3</v>
      </c>
      <c r="BF516" s="5">
        <f t="shared" si="775"/>
        <v>3.3278710091719727E-3</v>
      </c>
      <c r="BG516" s="5">
        <f t="shared" si="776"/>
        <v>1.6710517201557033E-3</v>
      </c>
      <c r="BH516" s="5">
        <f t="shared" si="777"/>
        <v>6.2932438871709704E-4</v>
      </c>
      <c r="BI516" s="5">
        <f t="shared" si="778"/>
        <v>1.8960475320165196E-4</v>
      </c>
      <c r="BJ516" s="8">
        <f t="shared" si="779"/>
        <v>0.28316177965907918</v>
      </c>
      <c r="BK516" s="8">
        <f t="shared" si="780"/>
        <v>0.21418441714442413</v>
      </c>
      <c r="BL516" s="8">
        <f t="shared" si="781"/>
        <v>0.45651808426330437</v>
      </c>
      <c r="BM516" s="8">
        <f t="shared" si="782"/>
        <v>0.68308113427583383</v>
      </c>
      <c r="BN516" s="8">
        <f t="shared" si="783"/>
        <v>0.31083028830177933</v>
      </c>
    </row>
    <row r="517" spans="1:66" x14ac:dyDescent="0.25">
      <c r="A517" t="s">
        <v>32</v>
      </c>
      <c r="B517" t="s">
        <v>211</v>
      </c>
      <c r="C517" t="s">
        <v>330</v>
      </c>
      <c r="D517" s="18"/>
      <c r="E517">
        <f>VLOOKUP(A517,home!$A$2:$E$405,3,FALSE)</f>
        <v>1.268</v>
      </c>
      <c r="F517">
        <f>VLOOKUP(B517,home!$B$2:$E$405,3,FALSE)</f>
        <v>0.83499999999999996</v>
      </c>
      <c r="G517">
        <f>VLOOKUP(C517,away!$B$2:$E$405,4,FALSE)</f>
        <v>1.1133999999999999</v>
      </c>
      <c r="H517">
        <f>VLOOKUP(A517,away!$A$2:$E$405,3,FALSE)</f>
        <v>1.1471</v>
      </c>
      <c r="I517">
        <f>VLOOKUP(C517,away!$B$2:$E$405,3,FALSE)</f>
        <v>0.71789999999999998</v>
      </c>
      <c r="J517">
        <f>VLOOKUP(B517,home!$B$2:$E$405,4,FALSE)</f>
        <v>1.0769</v>
      </c>
      <c r="K517" s="3">
        <f t="shared" si="728"/>
        <v>1.1788456519999999</v>
      </c>
      <c r="L517" s="3">
        <f t="shared" si="729"/>
        <v>0.88683047762099998</v>
      </c>
      <c r="M517" s="5">
        <f t="shared" si="730"/>
        <v>0.12673257394629642</v>
      </c>
      <c r="N517" s="5">
        <f t="shared" si="731"/>
        <v>0.14939814376336</v>
      </c>
      <c r="O517" s="5">
        <f t="shared" si="732"/>
        <v>0.11239030908293275</v>
      </c>
      <c r="P517" s="5">
        <f t="shared" si="733"/>
        <v>0.13249082718935137</v>
      </c>
      <c r="Q517" s="5">
        <f t="shared" si="734"/>
        <v>8.8058676096153921E-2</v>
      </c>
      <c r="R517" s="5">
        <f t="shared" si="735"/>
        <v>4.9835575741994528E-2</v>
      </c>
      <c r="S517" s="5">
        <f t="shared" si="736"/>
        <v>3.4627678470329749E-2</v>
      </c>
      <c r="T517" s="5">
        <f t="shared" si="737"/>
        <v>7.8093117781025109E-2</v>
      </c>
      <c r="U517" s="5">
        <f t="shared" si="738"/>
        <v>5.8748451778366913E-2</v>
      </c>
      <c r="V517" s="5">
        <f t="shared" si="739"/>
        <v>4.0223367129353883E-3</v>
      </c>
      <c r="W517" s="5">
        <f t="shared" si="740"/>
        <v>3.4602529145609122E-2</v>
      </c>
      <c r="X517" s="5">
        <f t="shared" si="741"/>
        <v>3.0686577449095108E-2</v>
      </c>
      <c r="Y517" s="5">
        <f t="shared" si="742"/>
        <v>1.360689606786741E-2</v>
      </c>
      <c r="Z517" s="5">
        <f t="shared" si="743"/>
        <v>1.4731902479263511E-2</v>
      </c>
      <c r="AA517" s="5">
        <f t="shared" si="744"/>
        <v>1.7366639183367807E-2</v>
      </c>
      <c r="AB517" s="5">
        <f t="shared" si="745"/>
        <v>1.0236293545582986E-2</v>
      </c>
      <c r="AC517" s="5">
        <f t="shared" si="746"/>
        <v>2.6281853874281723E-4</v>
      </c>
      <c r="AD517" s="5">
        <f t="shared" si="747"/>
        <v>1.0197760257876156E-2</v>
      </c>
      <c r="AE517" s="5">
        <f t="shared" si="748"/>
        <v>9.0436846001567626E-3</v>
      </c>
      <c r="AF517" s="5">
        <f t="shared" si="749"/>
        <v>4.0101075667053517E-3</v>
      </c>
      <c r="AG517" s="5">
        <f t="shared" si="750"/>
        <v>1.1854285362309645E-3</v>
      </c>
      <c r="AH517" s="5">
        <f t="shared" si="751"/>
        <v>3.2661750279878127E-3</v>
      </c>
      <c r="AI517" s="5">
        <f t="shared" si="752"/>
        <v>3.850316230414411E-3</v>
      </c>
      <c r="AJ517" s="5">
        <f t="shared" si="753"/>
        <v>2.2694642735245291E-3</v>
      </c>
      <c r="AK517" s="5">
        <f t="shared" si="754"/>
        <v>8.9178269707124321E-4</v>
      </c>
      <c r="AL517" s="5">
        <f t="shared" si="755"/>
        <v>1.0990401130332292E-5</v>
      </c>
      <c r="AM517" s="5">
        <f t="shared" si="756"/>
        <v>2.4043170680271382E-3</v>
      </c>
      <c r="AN517" s="5">
        <f t="shared" si="757"/>
        <v>2.1322216537908293E-3</v>
      </c>
      <c r="AO517" s="5">
        <f t="shared" si="758"/>
        <v>9.4545957381257965E-4</v>
      </c>
      <c r="AP517" s="5">
        <f t="shared" si="759"/>
        <v>2.7948745513851908E-4</v>
      </c>
      <c r="AQ517" s="5">
        <f t="shared" si="760"/>
        <v>6.1964498332392663E-5</v>
      </c>
      <c r="AR517" s="5">
        <f t="shared" si="761"/>
        <v>5.7930871201284317E-4</v>
      </c>
      <c r="AS517" s="5">
        <f t="shared" si="762"/>
        <v>6.8291555632206033E-4</v>
      </c>
      <c r="AT517" s="5">
        <f t="shared" si="763"/>
        <v>4.0252601712671091E-4</v>
      </c>
      <c r="AU517" s="5">
        <f t="shared" si="764"/>
        <v>1.5817201503556688E-4</v>
      </c>
      <c r="AV517" s="5">
        <f t="shared" si="765"/>
        <v>4.6615098048189197E-5</v>
      </c>
      <c r="AW517" s="5">
        <f t="shared" si="766"/>
        <v>3.1916010478655412E-7</v>
      </c>
      <c r="AX517" s="5">
        <f t="shared" si="767"/>
        <v>4.7238645361219716E-4</v>
      </c>
      <c r="AY517" s="5">
        <f t="shared" si="768"/>
        <v>4.189267042785951E-4</v>
      </c>
      <c r="AZ517" s="5">
        <f t="shared" si="769"/>
        <v>1.8575848462178894E-4</v>
      </c>
      <c r="BA517" s="5">
        <f t="shared" si="770"/>
        <v>5.4912095213098099E-5</v>
      </c>
      <c r="BB517" s="5">
        <f t="shared" si="771"/>
        <v>1.2174429906250402E-5</v>
      </c>
      <c r="BC517" s="5">
        <f t="shared" si="772"/>
        <v>2.1593310977046868E-6</v>
      </c>
      <c r="BD517" s="5">
        <f t="shared" si="773"/>
        <v>8.5624770294059311E-5</v>
      </c>
      <c r="BE517" s="5">
        <f t="shared" si="774"/>
        <v>1.0093838816465057E-4</v>
      </c>
      <c r="BF517" s="5">
        <f t="shared" si="775"/>
        <v>5.9495390003893288E-5</v>
      </c>
      <c r="BG517" s="5">
        <f t="shared" si="776"/>
        <v>2.3378627273377953E-5</v>
      </c>
      <c r="BH517" s="5">
        <f t="shared" si="777"/>
        <v>6.8899482777375594E-6</v>
      </c>
      <c r="BI517" s="5">
        <f t="shared" si="778"/>
        <v>1.6244371139431601E-6</v>
      </c>
      <c r="BJ517" s="8">
        <f t="shared" si="779"/>
        <v>0.42585268901191092</v>
      </c>
      <c r="BK517" s="8">
        <f t="shared" si="780"/>
        <v>0.29856615196306474</v>
      </c>
      <c r="BL517" s="8">
        <f t="shared" si="781"/>
        <v>0.26100249652091595</v>
      </c>
      <c r="BM517" s="8">
        <f t="shared" si="782"/>
        <v>0.34082852661089236</v>
      </c>
      <c r="BN517" s="8">
        <f t="shared" si="783"/>
        <v>0.65890610582008891</v>
      </c>
    </row>
    <row r="518" spans="1:66" x14ac:dyDescent="0.25">
      <c r="A518" t="s">
        <v>32</v>
      </c>
      <c r="B518" t="s">
        <v>313</v>
      </c>
      <c r="C518" t="s">
        <v>35</v>
      </c>
      <c r="D518" s="18"/>
      <c r="E518">
        <f>VLOOKUP(A518,home!$A$2:$E$405,3,FALSE)</f>
        <v>1.268</v>
      </c>
      <c r="F518">
        <f>VLOOKUP(B518,home!$B$2:$E$405,3,FALSE)</f>
        <v>0.46389999999999998</v>
      </c>
      <c r="G518">
        <f>VLOOKUP(C518,away!$B$2:$E$405,4,FALSE)</f>
        <v>0.64949999999999997</v>
      </c>
      <c r="H518">
        <f>VLOOKUP(A518,away!$A$2:$E$405,3,FALSE)</f>
        <v>1.1471</v>
      </c>
      <c r="I518">
        <f>VLOOKUP(C518,away!$B$2:$E$405,3,FALSE)</f>
        <v>1.7435</v>
      </c>
      <c r="J518">
        <f>VLOOKUP(B518,home!$B$2:$E$405,4,FALSE)</f>
        <v>1.0769</v>
      </c>
      <c r="K518" s="3">
        <f t="shared" si="728"/>
        <v>0.38205226739999998</v>
      </c>
      <c r="L518" s="3">
        <f t="shared" si="729"/>
        <v>2.1537664545649999</v>
      </c>
      <c r="M518" s="5">
        <f t="shared" si="730"/>
        <v>7.9196852511726992E-2</v>
      </c>
      <c r="N518" s="5">
        <f t="shared" si="731"/>
        <v>3.025733707304868E-2</v>
      </c>
      <c r="O518" s="5">
        <f t="shared" si="732"/>
        <v>0.17057152424688943</v>
      </c>
      <c r="P518" s="5">
        <f t="shared" si="733"/>
        <v>6.5167237592398189E-2</v>
      </c>
      <c r="Q518" s="5">
        <f t="shared" si="734"/>
        <v>5.7799421171221632E-3</v>
      </c>
      <c r="R518" s="5">
        <f t="shared" si="735"/>
        <v>0.18368561351348556</v>
      </c>
      <c r="S518" s="5">
        <f t="shared" si="736"/>
        <v>1.3405737477999018E-2</v>
      </c>
      <c r="T518" s="5">
        <f t="shared" si="737"/>
        <v>1.2448645441185121E-2</v>
      </c>
      <c r="U518" s="5">
        <f t="shared" si="738"/>
        <v>7.0177505131587228E-2</v>
      </c>
      <c r="V518" s="5">
        <f t="shared" si="739"/>
        <v>1.2256588089935897E-3</v>
      </c>
      <c r="W518" s="5">
        <f t="shared" si="740"/>
        <v>7.3607999709575953E-4</v>
      </c>
      <c r="X518" s="5">
        <f t="shared" si="741"/>
        <v>1.5853444056211493E-3</v>
      </c>
      <c r="Y518" s="5">
        <f t="shared" si="742"/>
        <v>1.7072307998795605E-3</v>
      </c>
      <c r="Z518" s="5">
        <f t="shared" si="743"/>
        <v>0.13187197085717883</v>
      </c>
      <c r="AA518" s="5">
        <f t="shared" si="744"/>
        <v>5.0381985472491897E-2</v>
      </c>
      <c r="AB518" s="5">
        <f t="shared" si="745"/>
        <v>9.6242758929396943E-3</v>
      </c>
      <c r="AC518" s="5">
        <f t="shared" si="746"/>
        <v>6.3033438419375637E-5</v>
      </c>
      <c r="AD518" s="5">
        <f t="shared" si="747"/>
        <v>7.0305257969555099E-5</v>
      </c>
      <c r="AE518" s="5">
        <f t="shared" si="748"/>
        <v>1.5142110619436637E-4</v>
      </c>
      <c r="AF518" s="5">
        <f t="shared" si="749"/>
        <v>1.6306284951727546E-4</v>
      </c>
      <c r="AG518" s="5">
        <f t="shared" si="750"/>
        <v>1.1706643175869613E-4</v>
      </c>
      <c r="AH518" s="5">
        <f t="shared" si="751"/>
        <v>7.1005356782391282E-2</v>
      </c>
      <c r="AI518" s="5">
        <f t="shared" si="752"/>
        <v>2.7127757556258555E-2</v>
      </c>
      <c r="AJ518" s="5">
        <f t="shared" si="753"/>
        <v>5.1821106419230323E-3</v>
      </c>
      <c r="AK518" s="5">
        <f t="shared" si="754"/>
        <v>6.5994570688812117E-4</v>
      </c>
      <c r="AL518" s="5">
        <f t="shared" si="755"/>
        <v>2.0746860146407992E-6</v>
      </c>
      <c r="AM518" s="5">
        <f t="shared" si="756"/>
        <v>5.3720566434820898E-6</v>
      </c>
      <c r="AN518" s="5">
        <f t="shared" si="757"/>
        <v>1.1570155390754774E-5</v>
      </c>
      <c r="AO518" s="5">
        <f t="shared" si="758"/>
        <v>1.2459706277356019E-5</v>
      </c>
      <c r="AP518" s="5">
        <f t="shared" si="759"/>
        <v>8.9450991379674479E-6</v>
      </c>
      <c r="AQ518" s="5">
        <f t="shared" si="760"/>
        <v>4.8164136140281475E-6</v>
      </c>
      <c r="AR518" s="5">
        <f t="shared" si="761"/>
        <v>3.0585791106466732E-2</v>
      </c>
      <c r="AS518" s="5">
        <f t="shared" si="762"/>
        <v>1.168537084244837E-2</v>
      </c>
      <c r="AT518" s="5">
        <f t="shared" si="763"/>
        <v>2.2322112128836239E-3</v>
      </c>
      <c r="AU518" s="5">
        <f t="shared" si="764"/>
        <v>2.8427378506596415E-4</v>
      </c>
      <c r="AV518" s="5">
        <f t="shared" si="765"/>
        <v>2.7151861036707968E-5</v>
      </c>
      <c r="AW518" s="5">
        <f t="shared" si="766"/>
        <v>4.7421061204457013E-8</v>
      </c>
      <c r="AX518" s="5">
        <f t="shared" si="767"/>
        <v>3.4206773687392729E-7</v>
      </c>
      <c r="AY518" s="5">
        <f t="shared" si="768"/>
        <v>7.3673401686803165E-7</v>
      </c>
      <c r="AZ518" s="5">
        <f t="shared" si="769"/>
        <v>7.9337650573364594E-7</v>
      </c>
      <c r="BA518" s="5">
        <f t="shared" si="770"/>
        <v>5.6958256796304088E-7</v>
      </c>
      <c r="BB518" s="5">
        <f t="shared" si="771"/>
        <v>3.0668695699594671E-7</v>
      </c>
      <c r="BC518" s="5">
        <f t="shared" si="772"/>
        <v>1.3210641600609769E-7</v>
      </c>
      <c r="BD518" s="5">
        <f t="shared" si="773"/>
        <v>1.097910847857343E-2</v>
      </c>
      <c r="BE518" s="5">
        <f t="shared" si="774"/>
        <v>4.1945932882695436E-3</v>
      </c>
      <c r="BF518" s="5">
        <f t="shared" si="775"/>
        <v>8.0127693830210037E-4</v>
      </c>
      <c r="BG518" s="5">
        <f t="shared" si="776"/>
        <v>1.0204322369788243E-4</v>
      </c>
      <c r="BH518" s="5">
        <f t="shared" si="777"/>
        <v>9.746461246645351E-6</v>
      </c>
      <c r="BI518" s="5">
        <f t="shared" si="778"/>
        <v>7.4473152368141751E-7</v>
      </c>
      <c r="BJ518" s="8">
        <f t="shared" si="779"/>
        <v>5.3062479464656372E-2</v>
      </c>
      <c r="BK518" s="8">
        <f t="shared" si="780"/>
        <v>0.1590613312495687</v>
      </c>
      <c r="BL518" s="8">
        <f t="shared" si="781"/>
        <v>0.64931838687436938</v>
      </c>
      <c r="BM518" s="8">
        <f t="shared" si="782"/>
        <v>0.45865497207814665</v>
      </c>
      <c r="BN518" s="8">
        <f t="shared" si="783"/>
        <v>0.534658507054671</v>
      </c>
    </row>
    <row r="519" spans="1:66" x14ac:dyDescent="0.25">
      <c r="A519" t="s">
        <v>32</v>
      </c>
      <c r="B519" t="s">
        <v>209</v>
      </c>
      <c r="C519" t="s">
        <v>508</v>
      </c>
      <c r="D519" s="18"/>
      <c r="E519">
        <f>VLOOKUP(A519,home!$A$2:$E$405,3,FALSE)</f>
        <v>1.268</v>
      </c>
      <c r="F519">
        <f>VLOOKUP(B519,home!$B$2:$E$405,3,FALSE)</f>
        <v>0.97419999999999995</v>
      </c>
      <c r="G519" t="e">
        <f>VLOOKUP(C519,away!$B$2:$E$405,4,FALSE)</f>
        <v>#N/A</v>
      </c>
      <c r="H519">
        <f>VLOOKUP(A519,away!$A$2:$E$405,3,FALSE)</f>
        <v>1.1471</v>
      </c>
      <c r="I519" t="e">
        <f>VLOOKUP(C519,away!$B$2:$E$405,3,FALSE)</f>
        <v>#N/A</v>
      </c>
      <c r="J519">
        <f>VLOOKUP(B519,home!$B$2:$E$405,4,FALSE)</f>
        <v>1.3846000000000001</v>
      </c>
      <c r="K519" s="3" t="e">
        <f t="shared" si="728"/>
        <v>#N/A</v>
      </c>
      <c r="L519" s="3" t="e">
        <f t="shared" si="729"/>
        <v>#N/A</v>
      </c>
      <c r="M519" s="5" t="e">
        <f t="shared" si="730"/>
        <v>#N/A</v>
      </c>
      <c r="N519" s="5" t="e">
        <f t="shared" si="731"/>
        <v>#N/A</v>
      </c>
      <c r="O519" s="5" t="e">
        <f t="shared" si="732"/>
        <v>#N/A</v>
      </c>
      <c r="P519" s="5" t="e">
        <f t="shared" si="733"/>
        <v>#N/A</v>
      </c>
      <c r="Q519" s="5" t="e">
        <f t="shared" si="734"/>
        <v>#N/A</v>
      </c>
      <c r="R519" s="5" t="e">
        <f t="shared" si="735"/>
        <v>#N/A</v>
      </c>
      <c r="S519" s="5" t="e">
        <f t="shared" si="736"/>
        <v>#N/A</v>
      </c>
      <c r="T519" s="5" t="e">
        <f t="shared" si="737"/>
        <v>#N/A</v>
      </c>
      <c r="U519" s="5" t="e">
        <f t="shared" si="738"/>
        <v>#N/A</v>
      </c>
      <c r="V519" s="5" t="e">
        <f t="shared" si="739"/>
        <v>#N/A</v>
      </c>
      <c r="W519" s="5" t="e">
        <f t="shared" si="740"/>
        <v>#N/A</v>
      </c>
      <c r="X519" s="5" t="e">
        <f t="shared" si="741"/>
        <v>#N/A</v>
      </c>
      <c r="Y519" s="5" t="e">
        <f t="shared" si="742"/>
        <v>#N/A</v>
      </c>
      <c r="Z519" s="5" t="e">
        <f t="shared" si="743"/>
        <v>#N/A</v>
      </c>
      <c r="AA519" s="5" t="e">
        <f t="shared" si="744"/>
        <v>#N/A</v>
      </c>
      <c r="AB519" s="5" t="e">
        <f t="shared" si="745"/>
        <v>#N/A</v>
      </c>
      <c r="AC519" s="5" t="e">
        <f t="shared" si="746"/>
        <v>#N/A</v>
      </c>
      <c r="AD519" s="5" t="e">
        <f t="shared" si="747"/>
        <v>#N/A</v>
      </c>
      <c r="AE519" s="5" t="e">
        <f t="shared" si="748"/>
        <v>#N/A</v>
      </c>
      <c r="AF519" s="5" t="e">
        <f t="shared" si="749"/>
        <v>#N/A</v>
      </c>
      <c r="AG519" s="5" t="e">
        <f t="shared" si="750"/>
        <v>#N/A</v>
      </c>
      <c r="AH519" s="5" t="e">
        <f t="shared" si="751"/>
        <v>#N/A</v>
      </c>
      <c r="AI519" s="5" t="e">
        <f t="shared" si="752"/>
        <v>#N/A</v>
      </c>
      <c r="AJ519" s="5" t="e">
        <f t="shared" si="753"/>
        <v>#N/A</v>
      </c>
      <c r="AK519" s="5" t="e">
        <f t="shared" si="754"/>
        <v>#N/A</v>
      </c>
      <c r="AL519" s="5" t="e">
        <f t="shared" si="755"/>
        <v>#N/A</v>
      </c>
      <c r="AM519" s="5" t="e">
        <f t="shared" si="756"/>
        <v>#N/A</v>
      </c>
      <c r="AN519" s="5" t="e">
        <f t="shared" si="757"/>
        <v>#N/A</v>
      </c>
      <c r="AO519" s="5" t="e">
        <f t="shared" si="758"/>
        <v>#N/A</v>
      </c>
      <c r="AP519" s="5" t="e">
        <f t="shared" si="759"/>
        <v>#N/A</v>
      </c>
      <c r="AQ519" s="5" t="e">
        <f t="shared" si="760"/>
        <v>#N/A</v>
      </c>
      <c r="AR519" s="5" t="e">
        <f t="shared" si="761"/>
        <v>#N/A</v>
      </c>
      <c r="AS519" s="5" t="e">
        <f t="shared" si="762"/>
        <v>#N/A</v>
      </c>
      <c r="AT519" s="5" t="e">
        <f t="shared" si="763"/>
        <v>#N/A</v>
      </c>
      <c r="AU519" s="5" t="e">
        <f t="shared" si="764"/>
        <v>#N/A</v>
      </c>
      <c r="AV519" s="5" t="e">
        <f t="shared" si="765"/>
        <v>#N/A</v>
      </c>
      <c r="AW519" s="5" t="e">
        <f t="shared" si="766"/>
        <v>#N/A</v>
      </c>
      <c r="AX519" s="5" t="e">
        <f t="shared" si="767"/>
        <v>#N/A</v>
      </c>
      <c r="AY519" s="5" t="e">
        <f t="shared" si="768"/>
        <v>#N/A</v>
      </c>
      <c r="AZ519" s="5" t="e">
        <f t="shared" si="769"/>
        <v>#N/A</v>
      </c>
      <c r="BA519" s="5" t="e">
        <f t="shared" si="770"/>
        <v>#N/A</v>
      </c>
      <c r="BB519" s="5" t="e">
        <f t="shared" si="771"/>
        <v>#N/A</v>
      </c>
      <c r="BC519" s="5" t="e">
        <f t="shared" si="772"/>
        <v>#N/A</v>
      </c>
      <c r="BD519" s="5" t="e">
        <f t="shared" si="773"/>
        <v>#N/A</v>
      </c>
      <c r="BE519" s="5" t="e">
        <f t="shared" si="774"/>
        <v>#N/A</v>
      </c>
      <c r="BF519" s="5" t="e">
        <f t="shared" si="775"/>
        <v>#N/A</v>
      </c>
      <c r="BG519" s="5" t="e">
        <f t="shared" si="776"/>
        <v>#N/A</v>
      </c>
      <c r="BH519" s="5" t="e">
        <f t="shared" si="777"/>
        <v>#N/A</v>
      </c>
      <c r="BI519" s="5" t="e">
        <f t="shared" si="778"/>
        <v>#N/A</v>
      </c>
      <c r="BJ519" s="8" t="e">
        <f t="shared" si="779"/>
        <v>#N/A</v>
      </c>
      <c r="BK519" s="8" t="e">
        <f t="shared" si="780"/>
        <v>#N/A</v>
      </c>
      <c r="BL519" s="8" t="e">
        <f t="shared" si="781"/>
        <v>#N/A</v>
      </c>
      <c r="BM519" s="8" t="e">
        <f t="shared" si="782"/>
        <v>#N/A</v>
      </c>
      <c r="BN519" s="8" t="e">
        <f t="shared" si="783"/>
        <v>#N/A</v>
      </c>
    </row>
    <row r="520" spans="1:66" x14ac:dyDescent="0.25">
      <c r="A520" t="s">
        <v>213</v>
      </c>
      <c r="B520" t="s">
        <v>226</v>
      </c>
      <c r="C520" t="s">
        <v>218</v>
      </c>
      <c r="D520" s="18"/>
      <c r="E520">
        <f>VLOOKUP(A520,home!$A$2:$E$405,3,FALSE)</f>
        <v>1.2675000000000001</v>
      </c>
      <c r="F520">
        <f>VLOOKUP(B520,home!$B$2:$E$405,3,FALSE)</f>
        <v>1.2422</v>
      </c>
      <c r="G520">
        <f>VLOOKUP(C520,away!$B$2:$E$405,4,FALSE)</f>
        <v>0.58130000000000004</v>
      </c>
      <c r="H520">
        <f>VLOOKUP(A520,away!$A$2:$E$405,3,FALSE)</f>
        <v>1.1535</v>
      </c>
      <c r="I520">
        <f>VLOOKUP(C520,away!$B$2:$E$405,3,FALSE)</f>
        <v>1.2319</v>
      </c>
      <c r="J520">
        <f>VLOOKUP(B520,home!$B$2:$E$405,4,FALSE)</f>
        <v>1.0324</v>
      </c>
      <c r="K520" s="3">
        <f t="shared" si="728"/>
        <v>0.91525016505000001</v>
      </c>
      <c r="L520" s="3">
        <f t="shared" si="729"/>
        <v>1.46703694146</v>
      </c>
      <c r="M520" s="5">
        <f t="shared" si="730"/>
        <v>9.2339146356962581E-2</v>
      </c>
      <c r="N520" s="5">
        <f t="shared" si="731"/>
        <v>8.4513418943786112E-2</v>
      </c>
      <c r="O520" s="5">
        <f t="shared" si="732"/>
        <v>0.13546493884854571</v>
      </c>
      <c r="P520" s="5">
        <f t="shared" si="733"/>
        <v>0.12398430763961961</v>
      </c>
      <c r="Q520" s="5">
        <f t="shared" si="734"/>
        <v>3.8675460318620014E-2</v>
      </c>
      <c r="R520" s="5">
        <f t="shared" si="735"/>
        <v>9.9366034781718224E-2</v>
      </c>
      <c r="S520" s="5">
        <f t="shared" si="736"/>
        <v>4.1618612331141461E-2</v>
      </c>
      <c r="T520" s="5">
        <f t="shared" si="737"/>
        <v>5.6738329015385905E-2</v>
      </c>
      <c r="U520" s="5">
        <f t="shared" si="738"/>
        <v>9.0944779734331641E-2</v>
      </c>
      <c r="V520" s="5">
        <f t="shared" si="739"/>
        <v>6.2090613646383361E-3</v>
      </c>
      <c r="W520" s="5">
        <f t="shared" si="740"/>
        <v>1.1799240480000566E-2</v>
      </c>
      <c r="X520" s="5">
        <f t="shared" si="741"/>
        <v>1.7309921665331053E-2</v>
      </c>
      <c r="Y520" s="5">
        <f t="shared" si="742"/>
        <v>1.2697147268409731E-2</v>
      </c>
      <c r="Z520" s="5">
        <f t="shared" si="743"/>
        <v>4.8591214583726637E-2</v>
      </c>
      <c r="AA520" s="5">
        <f t="shared" si="744"/>
        <v>4.4473117167735769E-2</v>
      </c>
      <c r="AB520" s="5">
        <f t="shared" si="745"/>
        <v>2.0352013914029073E-2</v>
      </c>
      <c r="AC520" s="5">
        <f t="shared" si="746"/>
        <v>5.2105892026729056E-4</v>
      </c>
      <c r="AD520" s="5">
        <f t="shared" si="747"/>
        <v>2.6998141991962897E-3</v>
      </c>
      <c r="AE520" s="5">
        <f t="shared" si="748"/>
        <v>3.9607271652992047E-3</v>
      </c>
      <c r="AF520" s="5">
        <f t="shared" si="749"/>
        <v>2.9052665332690406E-3</v>
      </c>
      <c r="AG520" s="5">
        <f t="shared" si="750"/>
        <v>1.4207111096977037E-3</v>
      </c>
      <c r="AH520" s="5">
        <f t="shared" si="751"/>
        <v>1.7821276706184223E-2</v>
      </c>
      <c r="AI520" s="5">
        <f t="shared" si="752"/>
        <v>1.6310926446736828E-2</v>
      </c>
      <c r="AJ520" s="5">
        <f t="shared" si="753"/>
        <v>7.4642890612471452E-3</v>
      </c>
      <c r="AK520" s="5">
        <f t="shared" si="754"/>
        <v>2.2772305984291199E-3</v>
      </c>
      <c r="AL520" s="5">
        <f t="shared" si="755"/>
        <v>2.7985153433862814E-5</v>
      </c>
      <c r="AM520" s="5">
        <f t="shared" si="756"/>
        <v>4.9420107828374775E-4</v>
      </c>
      <c r="AN520" s="5">
        <f t="shared" si="757"/>
        <v>7.2501123835162339E-4</v>
      </c>
      <c r="AO520" s="5">
        <f t="shared" si="758"/>
        <v>5.3180913481774633E-4</v>
      </c>
      <c r="AP520" s="5">
        <f t="shared" si="759"/>
        <v>2.6006121552783849E-4</v>
      </c>
      <c r="AQ520" s="5">
        <f t="shared" si="760"/>
        <v>9.537985255508253E-5</v>
      </c>
      <c r="AR520" s="5">
        <f t="shared" si="761"/>
        <v>5.2288942543905698E-3</v>
      </c>
      <c r="AS520" s="5">
        <f t="shared" si="762"/>
        <v>4.7857463293599651E-3</v>
      </c>
      <c r="AT520" s="5">
        <f t="shared" si="763"/>
        <v>2.1900775589170697E-3</v>
      </c>
      <c r="AU520" s="5">
        <f t="shared" si="764"/>
        <v>6.681562824237164E-4</v>
      </c>
      <c r="AV520" s="5">
        <f t="shared" si="765"/>
        <v>1.528825369418752E-4</v>
      </c>
      <c r="AW520" s="5">
        <f t="shared" si="766"/>
        <v>1.0437729974459938E-6</v>
      </c>
      <c r="AX520" s="5">
        <f t="shared" si="767"/>
        <v>7.5386269744514634E-5</v>
      </c>
      <c r="AY520" s="5">
        <f t="shared" si="768"/>
        <v>1.105944425940713E-4</v>
      </c>
      <c r="AZ520" s="5">
        <f t="shared" si="769"/>
        <v>8.1123066402839962E-5</v>
      </c>
      <c r="BA520" s="5">
        <f t="shared" si="770"/>
        <v>3.9670178405826284E-5</v>
      </c>
      <c r="BB520" s="5">
        <f t="shared" si="771"/>
        <v>1.4549404298913984E-5</v>
      </c>
      <c r="BC520" s="5">
        <f t="shared" si="772"/>
        <v>4.2689027165487503E-6</v>
      </c>
      <c r="BD520" s="5">
        <f t="shared" si="773"/>
        <v>1.2784968390298177E-3</v>
      </c>
      <c r="BE520" s="5">
        <f t="shared" si="774"/>
        <v>1.1701444429379438E-3</v>
      </c>
      <c r="BF520" s="5">
        <f t="shared" si="775"/>
        <v>5.3548744726564668E-4</v>
      </c>
      <c r="BG520" s="5">
        <f t="shared" si="776"/>
        <v>1.6336832483069546E-4</v>
      </c>
      <c r="BH520" s="5">
        <f t="shared" si="777"/>
        <v>3.7380721566309007E-5</v>
      </c>
      <c r="BI520" s="5">
        <f t="shared" si="778"/>
        <v>6.8425423166504848E-6</v>
      </c>
      <c r="BJ520" s="8">
        <f t="shared" si="779"/>
        <v>0.23515209148269434</v>
      </c>
      <c r="BK520" s="8">
        <f t="shared" si="780"/>
        <v>0.26481076620865723</v>
      </c>
      <c r="BL520" s="8">
        <f t="shared" si="781"/>
        <v>0.450692084538938</v>
      </c>
      <c r="BM520" s="8">
        <f t="shared" si="782"/>
        <v>0.4247932992551674</v>
      </c>
      <c r="BN520" s="8">
        <f t="shared" si="783"/>
        <v>0.57434330688925217</v>
      </c>
    </row>
    <row r="521" spans="1:66" x14ac:dyDescent="0.25">
      <c r="A521" t="s">
        <v>213</v>
      </c>
      <c r="B521" t="s">
        <v>225</v>
      </c>
      <c r="C521" t="s">
        <v>221</v>
      </c>
      <c r="D521" s="18"/>
      <c r="E521">
        <f>VLOOKUP(A521,home!$A$2:$E$405,3,FALSE)</f>
        <v>1.2675000000000001</v>
      </c>
      <c r="F521">
        <f>VLOOKUP(B521,home!$B$2:$E$405,3,FALSE)</f>
        <v>2.0301</v>
      </c>
      <c r="G521">
        <f>VLOOKUP(C521,away!$B$2:$E$405,4,FALSE)</f>
        <v>0.83050000000000002</v>
      </c>
      <c r="H521">
        <f>VLOOKUP(A521,away!$A$2:$E$405,3,FALSE)</f>
        <v>1.1535</v>
      </c>
      <c r="I521">
        <f>VLOOKUP(C521,away!$B$2:$E$405,3,FALSE)</f>
        <v>0.59319999999999995</v>
      </c>
      <c r="J521">
        <f>VLOOKUP(B521,home!$B$2:$E$405,4,FALSE)</f>
        <v>0.9022</v>
      </c>
      <c r="K521" s="3">
        <f t="shared" si="728"/>
        <v>2.137002528375</v>
      </c>
      <c r="L521" s="3">
        <f t="shared" si="729"/>
        <v>0.61733594363999988</v>
      </c>
      <c r="M521" s="5">
        <f t="shared" si="730"/>
        <v>6.3651112736717266E-2</v>
      </c>
      <c r="N521" s="5">
        <f t="shared" si="731"/>
        <v>0.13602258885224697</v>
      </c>
      <c r="O521" s="5">
        <f t="shared" si="732"/>
        <v>3.9294119745057372E-2</v>
      </c>
      <c r="P521" s="5">
        <f t="shared" si="733"/>
        <v>8.3971633245457616E-2</v>
      </c>
      <c r="Q521" s="5">
        <f t="shared" si="734"/>
        <v>0.14534030814668245</v>
      </c>
      <c r="R521" s="5">
        <f t="shared" si="735"/>
        <v>1.2128836246159068E-2</v>
      </c>
      <c r="S521" s="5">
        <f t="shared" si="736"/>
        <v>2.7694862221325011E-2</v>
      </c>
      <c r="T521" s="5">
        <f t="shared" si="737"/>
        <v>8.9723796278660589E-2</v>
      </c>
      <c r="U521" s="5">
        <f t="shared" si="738"/>
        <v>2.5919353724288271E-2</v>
      </c>
      <c r="V521" s="5">
        <f t="shared" si="739"/>
        <v>4.0596005199154744E-3</v>
      </c>
      <c r="W521" s="5">
        <f t="shared" si="740"/>
        <v>0.10353086866142065</v>
      </c>
      <c r="X521" s="5">
        <f t="shared" si="741"/>
        <v>6.3913326500967024E-2</v>
      </c>
      <c r="Y521" s="5">
        <f t="shared" si="742"/>
        <v>1.9727996863322935E-2</v>
      </c>
      <c r="Z521" s="5">
        <f t="shared" si="743"/>
        <v>2.4958555230925475E-3</v>
      </c>
      <c r="AA521" s="5">
        <f t="shared" si="744"/>
        <v>5.3336495633074825E-3</v>
      </c>
      <c r="AB521" s="5">
        <f t="shared" si="745"/>
        <v>5.6990113011271539E-3</v>
      </c>
      <c r="AC521" s="5">
        <f t="shared" si="746"/>
        <v>3.3472636153221506E-4</v>
      </c>
      <c r="AD521" s="5">
        <f t="shared" si="747"/>
        <v>5.5311432023579001E-2</v>
      </c>
      <c r="AE521" s="5">
        <f t="shared" si="748"/>
        <v>3.4145735082355848E-2</v>
      </c>
      <c r="AF521" s="5">
        <f t="shared" si="749"/>
        <v>1.0539694794173795E-2</v>
      </c>
      <c r="AG521" s="5">
        <f t="shared" si="750"/>
        <v>2.1688441438129586E-3</v>
      </c>
      <c r="AH521" s="5">
        <f t="shared" si="751"/>
        <v>3.8519533113436083E-4</v>
      </c>
      <c r="AI521" s="5">
        <f t="shared" si="752"/>
        <v>8.231633965523744E-4</v>
      </c>
      <c r="AJ521" s="5">
        <f t="shared" si="753"/>
        <v>8.7955112984908874E-4</v>
      </c>
      <c r="AK521" s="5">
        <f t="shared" si="754"/>
        <v>6.2653432944086336E-4</v>
      </c>
      <c r="AL521" s="5">
        <f t="shared" si="755"/>
        <v>1.7663489645142198E-5</v>
      </c>
      <c r="AM521" s="5">
        <f t="shared" si="756"/>
        <v>2.3640134016486035E-2</v>
      </c>
      <c r="AN521" s="5">
        <f t="shared" si="757"/>
        <v>1.4593904440843469E-2</v>
      </c>
      <c r="AO521" s="5">
        <f t="shared" si="758"/>
        <v>4.5046708846900423E-3</v>
      </c>
      <c r="AP521" s="5">
        <f t="shared" si="759"/>
        <v>9.2696508379592026E-4</v>
      </c>
      <c r="AQ521" s="5">
        <f t="shared" si="760"/>
        <v>1.4306221618162149E-4</v>
      </c>
      <c r="AR521" s="5">
        <f t="shared" si="761"/>
        <v>4.7558984646310594E-5</v>
      </c>
      <c r="AS521" s="5">
        <f t="shared" si="762"/>
        <v>1.0163367043611353E-4</v>
      </c>
      <c r="AT521" s="5">
        <f t="shared" si="763"/>
        <v>1.0859570534500308E-4</v>
      </c>
      <c r="AU521" s="5">
        <f t="shared" si="764"/>
        <v>7.7356432297646013E-5</v>
      </c>
      <c r="AV521" s="5">
        <f t="shared" si="765"/>
        <v>4.1327722851534759E-5</v>
      </c>
      <c r="AW521" s="5">
        <f t="shared" si="766"/>
        <v>6.4729254810777541E-7</v>
      </c>
      <c r="AX521" s="5">
        <f t="shared" si="767"/>
        <v>8.4198376940590926E-3</v>
      </c>
      <c r="AY521" s="5">
        <f t="shared" si="768"/>
        <v>5.1978684481576113E-3</v>
      </c>
      <c r="AZ521" s="5">
        <f t="shared" si="769"/>
        <v>1.6044155116799799E-3</v>
      </c>
      <c r="BA521" s="5">
        <f t="shared" si="770"/>
        <v>3.3015445463120457E-4</v>
      </c>
      <c r="BB521" s="5">
        <f t="shared" si="771"/>
        <v>5.095405294917605E-5</v>
      </c>
      <c r="BC521" s="5">
        <f t="shared" si="772"/>
        <v>6.2911536719324251E-6</v>
      </c>
      <c r="BD521" s="5">
        <f t="shared" si="773"/>
        <v>4.8933117775317335E-6</v>
      </c>
      <c r="BE521" s="5">
        <f t="shared" si="774"/>
        <v>1.0457019640712481E-5</v>
      </c>
      <c r="BF521" s="5">
        <f t="shared" si="775"/>
        <v>1.1173338705734805E-5</v>
      </c>
      <c r="BG521" s="5">
        <f t="shared" si="776"/>
        <v>7.9591510215151748E-6</v>
      </c>
      <c r="BH521" s="5">
        <f t="shared" si="777"/>
        <v>4.2521814641740977E-6</v>
      </c>
      <c r="BI521" s="5">
        <f t="shared" si="778"/>
        <v>1.8173845080098701E-6</v>
      </c>
      <c r="BJ521" s="8">
        <f t="shared" si="779"/>
        <v>0.71984284930436848</v>
      </c>
      <c r="BK521" s="8">
        <f t="shared" si="780"/>
        <v>0.18492746702275034</v>
      </c>
      <c r="BL521" s="8">
        <f t="shared" si="781"/>
        <v>9.1506439669610307E-2</v>
      </c>
      <c r="BM521" s="8">
        <f t="shared" si="782"/>
        <v>0.51316679139189136</v>
      </c>
      <c r="BN521" s="8">
        <f t="shared" si="783"/>
        <v>0.48040859897232074</v>
      </c>
    </row>
    <row r="522" spans="1:66" x14ac:dyDescent="0.25">
      <c r="A522" t="s">
        <v>213</v>
      </c>
      <c r="B522" t="s">
        <v>220</v>
      </c>
      <c r="C522" t="s">
        <v>315</v>
      </c>
      <c r="D522" s="18"/>
      <c r="E522">
        <f>VLOOKUP(A522,home!$A$2:$E$405,3,FALSE)</f>
        <v>1.2675000000000001</v>
      </c>
      <c r="F522">
        <f>VLOOKUP(B522,home!$B$2:$E$405,3,FALSE)</f>
        <v>0.78900000000000003</v>
      </c>
      <c r="G522">
        <f>VLOOKUP(C522,away!$B$2:$E$405,4,FALSE)</f>
        <v>0.37369999999999998</v>
      </c>
      <c r="H522">
        <f>VLOOKUP(A522,away!$A$2:$E$405,3,FALSE)</f>
        <v>1.1535</v>
      </c>
      <c r="I522">
        <f>VLOOKUP(C522,away!$B$2:$E$405,3,FALSE)</f>
        <v>1.597</v>
      </c>
      <c r="J522">
        <f>VLOOKUP(B522,home!$B$2:$E$405,4,FALSE)</f>
        <v>1.597</v>
      </c>
      <c r="K522" s="3">
        <f t="shared" si="728"/>
        <v>0.37372148774999997</v>
      </c>
      <c r="L522" s="3">
        <f t="shared" si="729"/>
        <v>2.9418967814999997</v>
      </c>
      <c r="M522" s="5">
        <f t="shared" si="730"/>
        <v>3.6311591295415425E-2</v>
      </c>
      <c r="N522" s="5">
        <f t="shared" si="731"/>
        <v>1.3570421921492604E-2</v>
      </c>
      <c r="O522" s="5">
        <f t="shared" si="732"/>
        <v>0.10682495356312606</v>
      </c>
      <c r="P522" s="5">
        <f t="shared" si="733"/>
        <v>3.9922780574436136E-2</v>
      </c>
      <c r="Q522" s="5">
        <f t="shared" si="734"/>
        <v>2.5357791349477142E-3</v>
      </c>
      <c r="R522" s="5">
        <f t="shared" si="735"/>
        <v>0.15713399353562377</v>
      </c>
      <c r="S522" s="5">
        <f t="shared" si="736"/>
        <v>1.0973275694721524E-2</v>
      </c>
      <c r="T522" s="5">
        <f t="shared" si="737"/>
        <v>7.4600004756975348E-3</v>
      </c>
      <c r="U522" s="5">
        <f t="shared" si="738"/>
        <v>5.8724349840232198E-2</v>
      </c>
      <c r="V522" s="5">
        <f t="shared" si="739"/>
        <v>1.3405076025910811E-3</v>
      </c>
      <c r="W522" s="5">
        <f t="shared" si="740"/>
        <v>3.1589171697268923E-4</v>
      </c>
      <c r="X522" s="5">
        <f t="shared" si="741"/>
        <v>9.2932082546446336E-4</v>
      </c>
      <c r="Y522" s="5">
        <f t="shared" si="742"/>
        <v>1.3669829727074141E-3</v>
      </c>
      <c r="Z522" s="5">
        <f t="shared" si="743"/>
        <v>0.15409066328223109</v>
      </c>
      <c r="AA522" s="5">
        <f t="shared" si="744"/>
        <v>5.7586991930219704E-2</v>
      </c>
      <c r="AB522" s="5">
        <f t="shared" si="745"/>
        <v>1.0760748149604473E-2</v>
      </c>
      <c r="AC522" s="5">
        <f t="shared" si="746"/>
        <v>9.2113821247218346E-5</v>
      </c>
      <c r="AD522" s="5">
        <f t="shared" si="747"/>
        <v>2.9513880608733832E-5</v>
      </c>
      <c r="AE522" s="5">
        <f t="shared" si="748"/>
        <v>8.6826790372409324E-5</v>
      </c>
      <c r="AF522" s="5">
        <f t="shared" si="749"/>
        <v>1.2771772757228309E-4</v>
      </c>
      <c r="AG522" s="5">
        <f t="shared" si="750"/>
        <v>1.2524412389513113E-4</v>
      </c>
      <c r="AH522" s="5">
        <f t="shared" si="751"/>
        <v>0.11332970659229893</v>
      </c>
      <c r="AI522" s="5">
        <f t="shared" si="752"/>
        <v>4.235374655394495E-2</v>
      </c>
      <c r="AJ522" s="5">
        <f t="shared" si="753"/>
        <v>7.9142525869633686E-3</v>
      </c>
      <c r="AK522" s="5">
        <f t="shared" si="754"/>
        <v>9.8590875040974538E-4</v>
      </c>
      <c r="AL522" s="5">
        <f t="shared" si="755"/>
        <v>4.0509817855212922E-6</v>
      </c>
      <c r="AM522" s="5">
        <f t="shared" si="756"/>
        <v>2.2059942740743779E-6</v>
      </c>
      <c r="AN522" s="5">
        <f t="shared" si="757"/>
        <v>6.4898074549068405E-6</v>
      </c>
      <c r="AO522" s="5">
        <f t="shared" si="758"/>
        <v>9.5461718320725709E-6</v>
      </c>
      <c r="AP522" s="5">
        <f t="shared" si="759"/>
        <v>9.3612840628067502E-6</v>
      </c>
      <c r="AQ522" s="5">
        <f t="shared" si="760"/>
        <v>6.8849828637696043E-6</v>
      </c>
      <c r="AR522" s="5">
        <f t="shared" si="761"/>
        <v>6.6680859814444743E-2</v>
      </c>
      <c r="AS522" s="5">
        <f t="shared" si="762"/>
        <v>2.4920070134303481E-2</v>
      </c>
      <c r="AT522" s="5">
        <f t="shared" si="763"/>
        <v>4.6565828427131183E-3</v>
      </c>
      <c r="AU522" s="5">
        <f t="shared" si="764"/>
        <v>5.8008835593662358E-4</v>
      </c>
      <c r="AV522" s="5">
        <f t="shared" si="765"/>
        <v>5.4197870851771618E-5</v>
      </c>
      <c r="AW522" s="5">
        <f t="shared" si="766"/>
        <v>1.237181137274589E-7</v>
      </c>
      <c r="AX522" s="5">
        <f t="shared" si="767"/>
        <v>1.3740457701250944E-7</v>
      </c>
      <c r="AY522" s="5">
        <f t="shared" si="768"/>
        <v>4.0423008287647041E-7</v>
      </c>
      <c r="AZ522" s="5">
        <f t="shared" si="769"/>
        <v>5.9460158989988329E-7</v>
      </c>
      <c r="BA522" s="5">
        <f t="shared" si="770"/>
        <v>5.8308550120041647E-7</v>
      </c>
      <c r="BB522" s="5">
        <f t="shared" si="771"/>
        <v>4.2884433983020477E-7</v>
      </c>
      <c r="BC522" s="5">
        <f t="shared" si="772"/>
        <v>2.5232315662219444E-7</v>
      </c>
      <c r="BD522" s="5">
        <f t="shared" si="773"/>
        <v>3.2694701145961243E-2</v>
      </c>
      <c r="BE522" s="5">
        <f t="shared" si="774"/>
        <v>1.2218712353810267E-2</v>
      </c>
      <c r="BF522" s="5">
        <f t="shared" si="775"/>
        <v>2.2831976796276383E-3</v>
      </c>
      <c r="BG522" s="5">
        <f t="shared" si="776"/>
        <v>2.8442667788592958E-4</v>
      </c>
      <c r="BH522" s="5">
        <f t="shared" si="777"/>
        <v>2.6574090303829901E-5</v>
      </c>
      <c r="BI522" s="5">
        <f t="shared" si="778"/>
        <v>1.9862617127900331E-6</v>
      </c>
      <c r="BJ522" s="8">
        <f t="shared" si="779"/>
        <v>2.6584588299466045E-2</v>
      </c>
      <c r="BK522" s="8">
        <f t="shared" si="780"/>
        <v>8.8644724200279773E-2</v>
      </c>
      <c r="BL522" s="8">
        <f t="shared" si="781"/>
        <v>0.70001604872997458</v>
      </c>
      <c r="BM522" s="8">
        <f t="shared" si="782"/>
        <v>0.61303622397494073</v>
      </c>
      <c r="BN522" s="8">
        <f t="shared" si="783"/>
        <v>0.35629952002504173</v>
      </c>
    </row>
    <row r="523" spans="1:66" x14ac:dyDescent="0.25">
      <c r="A523" t="s">
        <v>213</v>
      </c>
      <c r="B523" t="s">
        <v>222</v>
      </c>
      <c r="C523" t="s">
        <v>217</v>
      </c>
      <c r="D523" s="18"/>
      <c r="E523">
        <f>VLOOKUP(A523,home!$A$2:$E$405,3,FALSE)</f>
        <v>1.2675000000000001</v>
      </c>
      <c r="F523">
        <f>VLOOKUP(B523,home!$B$2:$E$405,3,FALSE)</f>
        <v>0.37369999999999998</v>
      </c>
      <c r="G523">
        <f>VLOOKUP(C523,away!$B$2:$E$405,4,FALSE)</f>
        <v>1.0795999999999999</v>
      </c>
      <c r="H523">
        <f>VLOOKUP(A523,away!$A$2:$E$405,3,FALSE)</f>
        <v>1.1535</v>
      </c>
      <c r="I523">
        <f>VLOOKUP(C523,away!$B$2:$E$405,3,FALSE)</f>
        <v>0.50190000000000001</v>
      </c>
      <c r="J523">
        <f>VLOOKUP(B523,home!$B$2:$E$405,4,FALSE)</f>
        <v>0.68440000000000001</v>
      </c>
      <c r="K523" s="3">
        <f t="shared" si="728"/>
        <v>0.51136846409999992</v>
      </c>
      <c r="L523" s="3">
        <f t="shared" si="729"/>
        <v>0.39622766525999997</v>
      </c>
      <c r="M523" s="5">
        <f t="shared" si="730"/>
        <v>0.40349300414219358</v>
      </c>
      <c r="N523" s="5">
        <f t="shared" si="731"/>
        <v>0.20633359780328844</v>
      </c>
      <c r="O523" s="5">
        <f t="shared" si="732"/>
        <v>0.15987509098000482</v>
      </c>
      <c r="P523" s="5">
        <f t="shared" si="733"/>
        <v>8.1755079722292831E-2</v>
      </c>
      <c r="Q523" s="5">
        <f t="shared" si="734"/>
        <v>5.2756247500447349E-2</v>
      </c>
      <c r="R523" s="5">
        <f t="shared" si="735"/>
        <v>3.1673467016118693E-2</v>
      </c>
      <c r="S523" s="5">
        <f t="shared" si="736"/>
        <v>4.1412694840943301E-3</v>
      </c>
      <c r="T523" s="5">
        <f t="shared" si="737"/>
        <v>2.0903484774980961E-2</v>
      </c>
      <c r="U523" s="5">
        <f t="shared" si="738"/>
        <v>1.6196812180754624E-2</v>
      </c>
      <c r="V523" s="5">
        <f t="shared" si="739"/>
        <v>9.323301308763664E-5</v>
      </c>
      <c r="W523" s="5">
        <f t="shared" si="740"/>
        <v>8.9926270853277444E-3</v>
      </c>
      <c r="X523" s="5">
        <f t="shared" si="741"/>
        <v>3.5631276345732504E-3</v>
      </c>
      <c r="Y523" s="5">
        <f t="shared" si="742"/>
        <v>7.0590487183517256E-4</v>
      </c>
      <c r="Z523" s="5">
        <f t="shared" si="743"/>
        <v>4.1833012954954427E-3</v>
      </c>
      <c r="AA523" s="5">
        <f t="shared" si="744"/>
        <v>2.1392083583450443E-3</v>
      </c>
      <c r="AB523" s="5">
        <f t="shared" si="745"/>
        <v>5.4696184629839367E-4</v>
      </c>
      <c r="AC523" s="5">
        <f t="shared" si="746"/>
        <v>1.1806698535476904E-6</v>
      </c>
      <c r="AD523" s="5">
        <f t="shared" si="747"/>
        <v>1.1496364752120265E-3</v>
      </c>
      <c r="AE523" s="5">
        <f t="shared" si="748"/>
        <v>4.5551777647099705E-4</v>
      </c>
      <c r="AF523" s="5">
        <f t="shared" si="749"/>
        <v>9.0244372527764846E-5</v>
      </c>
      <c r="AG523" s="5">
        <f t="shared" si="750"/>
        <v>1.1919105676509981E-5</v>
      </c>
      <c r="AH523" s="5">
        <f t="shared" si="751"/>
        <v>4.1438492634832309E-4</v>
      </c>
      <c r="AI523" s="5">
        <f t="shared" si="752"/>
        <v>2.1190338333293356E-4</v>
      </c>
      <c r="AJ523" s="5">
        <f t="shared" si="753"/>
        <v>5.4180353836277864E-5</v>
      </c>
      <c r="AK523" s="5">
        <f t="shared" si="754"/>
        <v>9.2353747752173218E-6</v>
      </c>
      <c r="AL523" s="5">
        <f t="shared" si="755"/>
        <v>9.5690142839237902E-9</v>
      </c>
      <c r="AM523" s="5">
        <f t="shared" si="756"/>
        <v>1.1757756772050235E-4</v>
      </c>
      <c r="AN523" s="5">
        <f t="shared" si="757"/>
        <v>4.6587485144844179E-5</v>
      </c>
      <c r="AO523" s="5">
        <f t="shared" si="758"/>
        <v>9.2296252346382694E-6</v>
      </c>
      <c r="AP523" s="5">
        <f t="shared" si="759"/>
        <v>1.2190109526485003E-6</v>
      </c>
      <c r="AQ523" s="5">
        <f t="shared" si="760"/>
        <v>1.2075146592357091E-7</v>
      </c>
      <c r="AR523" s="5">
        <f t="shared" si="761"/>
        <v>3.2838154377186625E-5</v>
      </c>
      <c r="AS523" s="5">
        <f t="shared" si="762"/>
        <v>1.6792396567740612E-5</v>
      </c>
      <c r="AT523" s="5">
        <f t="shared" si="763"/>
        <v>4.293551020701813E-6</v>
      </c>
      <c r="AU523" s="5">
        <f t="shared" si="764"/>
        <v>7.3186219699709131E-7</v>
      </c>
      <c r="AV523" s="5">
        <f t="shared" si="765"/>
        <v>9.3562811902813513E-8</v>
      </c>
      <c r="AW523" s="5">
        <f t="shared" si="766"/>
        <v>5.3857158861273375E-11</v>
      </c>
      <c r="AX523" s="5">
        <f t="shared" si="767"/>
        <v>1.0020910036307835E-5</v>
      </c>
      <c r="AY523" s="5">
        <f t="shared" si="768"/>
        <v>3.9705617874667551E-6</v>
      </c>
      <c r="AZ523" s="5">
        <f t="shared" si="769"/>
        <v>7.8662321340926223E-7</v>
      </c>
      <c r="BA523" s="5">
        <f t="shared" si="770"/>
        <v>1.0389395976282354E-7</v>
      </c>
      <c r="BB523" s="5">
        <f t="shared" si="771"/>
        <v>1.0291415277859987E-8</v>
      </c>
      <c r="BC523" s="5">
        <f t="shared" si="772"/>
        <v>8.1554868955351148E-10</v>
      </c>
      <c r="BD523" s="5">
        <f t="shared" si="773"/>
        <v>2.1685642067200164E-6</v>
      </c>
      <c r="BE523" s="5">
        <f t="shared" si="774"/>
        <v>1.1089353476926496E-6</v>
      </c>
      <c r="BF523" s="5">
        <f t="shared" si="775"/>
        <v>2.8353728276789476E-7</v>
      </c>
      <c r="BG523" s="5">
        <f t="shared" si="776"/>
        <v>4.8330674934701929E-8</v>
      </c>
      <c r="BH523" s="5">
        <f t="shared" si="777"/>
        <v>6.1786957525687193E-9</v>
      </c>
      <c r="BI523" s="5">
        <f t="shared" si="778"/>
        <v>6.3191803142645202E-10</v>
      </c>
      <c r="BJ523" s="8">
        <f t="shared" si="779"/>
        <v>0.29515193493681968</v>
      </c>
      <c r="BK523" s="8">
        <f t="shared" si="780"/>
        <v>0.48948774716232368</v>
      </c>
      <c r="BL523" s="8">
        <f t="shared" si="781"/>
        <v>0.21117961012491476</v>
      </c>
      <c r="BM523" s="8">
        <f t="shared" si="782"/>
        <v>6.411213584727754E-2</v>
      </c>
      <c r="BN523" s="8">
        <f t="shared" si="783"/>
        <v>0.93588648716434575</v>
      </c>
    </row>
    <row r="524" spans="1:66" x14ac:dyDescent="0.25">
      <c r="A524" t="s">
        <v>340</v>
      </c>
      <c r="B524" t="s">
        <v>418</v>
      </c>
      <c r="C524" t="s">
        <v>430</v>
      </c>
      <c r="D524" s="18"/>
      <c r="E524">
        <f>VLOOKUP(A524,home!$A$2:$E$405,3,FALSE)</f>
        <v>1.3684000000000001</v>
      </c>
      <c r="F524">
        <f>VLOOKUP(B524,home!$B$2:$E$405,3,FALSE)</f>
        <v>1.3077000000000001</v>
      </c>
      <c r="G524">
        <f>VLOOKUP(C524,away!$B$2:$E$405,4,FALSE)</f>
        <v>0.85160000000000002</v>
      </c>
      <c r="H524">
        <f>VLOOKUP(A524,away!$A$2:$E$405,3,FALSE)</f>
        <v>1.1395</v>
      </c>
      <c r="I524">
        <f>VLOOKUP(C524,away!$B$2:$E$405,3,FALSE)</f>
        <v>1.105</v>
      </c>
      <c r="J524">
        <f>VLOOKUP(B524,home!$B$2:$E$405,4,FALSE)</f>
        <v>0.97</v>
      </c>
      <c r="K524" s="3">
        <f t="shared" si="728"/>
        <v>1.5239013086880002</v>
      </c>
      <c r="L524" s="3">
        <f t="shared" si="729"/>
        <v>1.2213730749999998</v>
      </c>
      <c r="M524" s="5">
        <f t="shared" si="730"/>
        <v>6.4230674677032917E-2</v>
      </c>
      <c r="N524" s="5">
        <f t="shared" si="731"/>
        <v>9.7881209198243668E-2</v>
      </c>
      <c r="O524" s="5">
        <f t="shared" si="732"/>
        <v>7.8449616639612321E-2</v>
      </c>
      <c r="P524" s="5">
        <f t="shared" si="733"/>
        <v>0.11954947346317714</v>
      </c>
      <c r="Q524" s="5">
        <f t="shared" si="734"/>
        <v>7.4580651396583736E-2</v>
      </c>
      <c r="R524" s="5">
        <f t="shared" si="735"/>
        <v>4.7908124753847238E-2</v>
      </c>
      <c r="S524" s="5">
        <f t="shared" si="736"/>
        <v>5.5627924964150123E-2</v>
      </c>
      <c r="T524" s="5">
        <f t="shared" si="737"/>
        <v>9.109079953174852E-2</v>
      </c>
      <c r="U524" s="5">
        <f t="shared" si="738"/>
        <v>7.3007254009175779E-2</v>
      </c>
      <c r="V524" s="5">
        <f t="shared" si="739"/>
        <v>1.1504176457661745E-2</v>
      </c>
      <c r="W524" s="5">
        <f t="shared" si="740"/>
        <v>3.7884517422019162E-2</v>
      </c>
      <c r="X524" s="5">
        <f t="shared" si="741"/>
        <v>4.6271129538622613E-2</v>
      </c>
      <c r="Y524" s="5">
        <f t="shared" si="742"/>
        <v>2.8257155884155418E-2</v>
      </c>
      <c r="Z524" s="5">
        <f t="shared" si="743"/>
        <v>1.9504564549363335E-2</v>
      </c>
      <c r="AA524" s="5">
        <f t="shared" si="744"/>
        <v>2.9723031442164358E-2</v>
      </c>
      <c r="AB524" s="5">
        <f t="shared" si="745"/>
        <v>2.2647483256444428E-2</v>
      </c>
      <c r="AC524" s="5">
        <f t="shared" si="746"/>
        <v>1.3382607347038303E-3</v>
      </c>
      <c r="AD524" s="5">
        <f t="shared" si="747"/>
        <v>1.443306641960709E-2</v>
      </c>
      <c r="AE524" s="5">
        <f t="shared" si="748"/>
        <v>1.7628158714594749E-2</v>
      </c>
      <c r="AF524" s="5">
        <f t="shared" si="749"/>
        <v>1.0765279207916319E-2</v>
      </c>
      <c r="AG524" s="5">
        <f t="shared" si="750"/>
        <v>4.3828073898021045E-3</v>
      </c>
      <c r="AH524" s="5">
        <f t="shared" si="751"/>
        <v>5.9555874950479714E-3</v>
      </c>
      <c r="AI524" s="5">
        <f t="shared" si="752"/>
        <v>9.0757275777094918E-3</v>
      </c>
      <c r="AJ524" s="5">
        <f t="shared" si="753"/>
        <v>6.9152565664836367E-3</v>
      </c>
      <c r="AK524" s="5">
        <f t="shared" si="754"/>
        <v>3.5127228438592332E-3</v>
      </c>
      <c r="AL524" s="5">
        <f t="shared" si="755"/>
        <v>9.9633620225692324E-5</v>
      </c>
      <c r="AM524" s="5">
        <f t="shared" si="756"/>
        <v>4.3989137610440142E-3</v>
      </c>
      <c r="AN524" s="5">
        <f t="shared" si="757"/>
        <v>5.3727148269861425E-3</v>
      </c>
      <c r="AO524" s="5">
        <f t="shared" si="758"/>
        <v>3.2810446146670793E-3</v>
      </c>
      <c r="AP524" s="5">
        <f t="shared" si="759"/>
        <v>1.335793183409373E-3</v>
      </c>
      <c r="AQ524" s="5">
        <f t="shared" si="760"/>
        <v>4.0787545699618626E-4</v>
      </c>
      <c r="AR524" s="5">
        <f t="shared" si="761"/>
        <v>1.4547988424516557E-3</v>
      </c>
      <c r="AS524" s="5">
        <f t="shared" si="762"/>
        <v>2.216969859889866E-3</v>
      </c>
      <c r="AT524" s="5">
        <f t="shared" si="763"/>
        <v>1.6892216354040099E-3</v>
      </c>
      <c r="AU524" s="5">
        <f t="shared" si="764"/>
        <v>8.5806902028541813E-4</v>
      </c>
      <c r="AV524" s="5">
        <f t="shared" si="765"/>
        <v>3.2690312573939483E-4</v>
      </c>
      <c r="AW524" s="5">
        <f t="shared" si="766"/>
        <v>5.1512021566987299E-6</v>
      </c>
      <c r="AX524" s="5">
        <f t="shared" si="767"/>
        <v>1.1172517395434383E-3</v>
      </c>
      <c r="AY524" s="5">
        <f t="shared" si="768"/>
        <v>1.3645811926752682E-3</v>
      </c>
      <c r="AZ524" s="5">
        <f t="shared" si="769"/>
        <v>8.3333136369247987E-4</v>
      </c>
      <c r="BA524" s="5">
        <f t="shared" si="770"/>
        <v>3.3926949672234241E-4</v>
      </c>
      <c r="BB524" s="5">
        <f t="shared" si="771"/>
        <v>1.0359365711636745E-4</v>
      </c>
      <c r="BC524" s="5">
        <f t="shared" si="772"/>
        <v>2.5305300708542633E-5</v>
      </c>
      <c r="BD524" s="5">
        <f t="shared" si="773"/>
        <v>2.9614202261860306E-4</v>
      </c>
      <c r="BE524" s="5">
        <f t="shared" si="774"/>
        <v>4.512912158260005E-4</v>
      </c>
      <c r="BF524" s="5">
        <f t="shared" si="775"/>
        <v>3.4386163719832058E-4</v>
      </c>
      <c r="BG524" s="5">
        <f t="shared" si="776"/>
        <v>1.7467039964470633E-4</v>
      </c>
      <c r="BH524" s="5">
        <f t="shared" si="777"/>
        <v>6.6545112651906013E-5</v>
      </c>
      <c r="BI524" s="5">
        <f t="shared" si="778"/>
        <v>2.0281636851405993E-5</v>
      </c>
      <c r="BJ524" s="8">
        <f t="shared" si="779"/>
        <v>0.44175444929685453</v>
      </c>
      <c r="BK524" s="8">
        <f t="shared" si="780"/>
        <v>0.25371472510962667</v>
      </c>
      <c r="BL524" s="8">
        <f t="shared" si="781"/>
        <v>0.28509355909290574</v>
      </c>
      <c r="BM524" s="8">
        <f t="shared" si="782"/>
        <v>0.51610811792973466</v>
      </c>
      <c r="BN524" s="8">
        <f t="shared" si="783"/>
        <v>0.48259975012849704</v>
      </c>
    </row>
    <row r="525" spans="1:66" x14ac:dyDescent="0.25">
      <c r="A525" t="s">
        <v>340</v>
      </c>
      <c r="B525" t="s">
        <v>353</v>
      </c>
      <c r="C525" t="s">
        <v>378</v>
      </c>
      <c r="D525" s="18"/>
      <c r="E525">
        <f>VLOOKUP(A525,home!$A$2:$E$405,3,FALSE)</f>
        <v>1.3684000000000001</v>
      </c>
      <c r="F525">
        <f>VLOOKUP(B525,home!$B$2:$E$405,3,FALSE)</f>
        <v>1.5769</v>
      </c>
      <c r="G525">
        <f>VLOOKUP(C525,away!$B$2:$E$405,4,FALSE)</f>
        <v>1.2307999999999999</v>
      </c>
      <c r="H525">
        <f>VLOOKUP(A525,away!$A$2:$E$405,3,FALSE)</f>
        <v>1.1395</v>
      </c>
      <c r="I525">
        <f>VLOOKUP(C525,away!$B$2:$E$405,3,FALSE)</f>
        <v>0.73899999999999999</v>
      </c>
      <c r="J525">
        <f>VLOOKUP(B525,home!$B$2:$E$405,4,FALSE)</f>
        <v>0.5081</v>
      </c>
      <c r="K525" s="3">
        <f t="shared" si="728"/>
        <v>2.6558571147679997</v>
      </c>
      <c r="L525" s="3">
        <f t="shared" si="729"/>
        <v>0.42786618304999996</v>
      </c>
      <c r="M525" s="5">
        <f t="shared" si="730"/>
        <v>4.5788454819403752E-2</v>
      </c>
      <c r="N525" s="5">
        <f t="shared" si="731"/>
        <v>0.12160759350634655</v>
      </c>
      <c r="O525" s="5">
        <f t="shared" si="732"/>
        <v>1.9591331391335658E-2</v>
      </c>
      <c r="P525" s="5">
        <f t="shared" si="733"/>
        <v>5.2031776863456454E-2</v>
      </c>
      <c r="Q525" s="5">
        <f t="shared" si="734"/>
        <v>0.1614861962118227</v>
      </c>
      <c r="R525" s="5">
        <f t="shared" si="735"/>
        <v>4.1912340916392165E-3</v>
      </c>
      <c r="S525" s="5">
        <f t="shared" si="736"/>
        <v>1.4781596224673486E-2</v>
      </c>
      <c r="T525" s="5">
        <f t="shared" si="737"/>
        <v>6.9094482388415937E-2</v>
      </c>
      <c r="U525" s="5">
        <f t="shared" si="738"/>
        <v>1.1131318881938206E-2</v>
      </c>
      <c r="V525" s="5">
        <f t="shared" si="739"/>
        <v>1.8663431389259156E-3</v>
      </c>
      <c r="W525" s="5">
        <f t="shared" si="740"/>
        <v>0.1429614210486635</v>
      </c>
      <c r="X525" s="5">
        <f t="shared" si="741"/>
        <v>6.1168357547495562E-2</v>
      </c>
      <c r="Y525" s="5">
        <f t="shared" si="742"/>
        <v>1.3085935833642292E-2</v>
      </c>
      <c r="Z525" s="5">
        <f t="shared" si="743"/>
        <v>5.9776244435290175E-4</v>
      </c>
      <c r="AA525" s="5">
        <f t="shared" si="744"/>
        <v>1.5875716407757646E-3</v>
      </c>
      <c r="AB525" s="5">
        <f t="shared" si="745"/>
        <v>2.1081817186791112E-3</v>
      </c>
      <c r="AC525" s="5">
        <f t="shared" si="746"/>
        <v>1.325513578398864E-4</v>
      </c>
      <c r="AD525" s="5">
        <f t="shared" si="747"/>
        <v>9.4921276807359123E-2</v>
      </c>
      <c r="AE525" s="5">
        <f t="shared" si="748"/>
        <v>4.061360439779723E-2</v>
      </c>
      <c r="AF525" s="5">
        <f t="shared" si="749"/>
        <v>8.6885939467940976E-3</v>
      </c>
      <c r="AG525" s="5">
        <f t="shared" si="750"/>
        <v>1.2391851760287082E-3</v>
      </c>
      <c r="AH525" s="5">
        <f t="shared" si="751"/>
        <v>6.3940583858978513E-5</v>
      </c>
      <c r="AI525" s="5">
        <f t="shared" si="752"/>
        <v>1.6981705456428799E-4</v>
      </c>
      <c r="AJ525" s="5">
        <f t="shared" si="753"/>
        <v>2.2550491628675501E-4</v>
      </c>
      <c r="AK525" s="5">
        <f t="shared" si="754"/>
        <v>1.9963627877844678E-4</v>
      </c>
      <c r="AL525" s="5">
        <f t="shared" si="755"/>
        <v>6.0249970882620427E-6</v>
      </c>
      <c r="AM525" s="5">
        <f t="shared" si="756"/>
        <v>5.0419469670337488E-2</v>
      </c>
      <c r="AN525" s="5">
        <f t="shared" si="757"/>
        <v>2.1572786039252539E-2</v>
      </c>
      <c r="AO525" s="5">
        <f t="shared" si="758"/>
        <v>4.6151328101846556E-3</v>
      </c>
      <c r="AP525" s="5">
        <f t="shared" si="759"/>
        <v>6.5821975325417619E-4</v>
      </c>
      <c r="AQ525" s="5">
        <f t="shared" si="760"/>
        <v>7.0407493358244278E-5</v>
      </c>
      <c r="AR525" s="5">
        <f t="shared" si="761"/>
        <v>5.4716027115459166E-6</v>
      </c>
      <c r="AS525" s="5">
        <f t="shared" si="762"/>
        <v>1.45317949906431E-5</v>
      </c>
      <c r="AT525" s="5">
        <f t="shared" si="763"/>
        <v>1.9297185558124735E-5</v>
      </c>
      <c r="AU525" s="5">
        <f t="shared" si="764"/>
        <v>1.7083522519847955E-5</v>
      </c>
      <c r="AV525" s="5">
        <f t="shared" si="765"/>
        <v>1.1342848707409382E-5</v>
      </c>
      <c r="AW525" s="5">
        <f t="shared" si="766"/>
        <v>1.9018094877596463E-7</v>
      </c>
      <c r="AX525" s="5">
        <f t="shared" si="767"/>
        <v>2.2317817874465871E-2</v>
      </c>
      <c r="AY525" s="5">
        <f t="shared" si="768"/>
        <v>9.5490395479527757E-3</v>
      </c>
      <c r="AZ525" s="5">
        <f t="shared" si="769"/>
        <v>2.0428555515880254E-3</v>
      </c>
      <c r="BA525" s="5">
        <f t="shared" si="770"/>
        <v>2.9135626912682358E-4</v>
      </c>
      <c r="BB525" s="5">
        <f t="shared" si="771"/>
        <v>3.116537369474563E-5</v>
      </c>
      <c r="BC525" s="5">
        <f t="shared" si="772"/>
        <v>2.6669218972195386E-6</v>
      </c>
      <c r="BD525" s="5">
        <f t="shared" si="773"/>
        <v>3.9018562789253005E-7</v>
      </c>
      <c r="BE525" s="5">
        <f t="shared" si="774"/>
        <v>1.0362772759185951E-6</v>
      </c>
      <c r="BF525" s="5">
        <f t="shared" si="775"/>
        <v>1.3761021880604016E-6</v>
      </c>
      <c r="BG525" s="5">
        <f t="shared" si="776"/>
        <v>1.2182435956026763E-6</v>
      </c>
      <c r="BH525" s="5">
        <f t="shared" si="777"/>
        <v>8.0887023022547922E-7</v>
      </c>
      <c r="BI525" s="5">
        <f t="shared" si="778"/>
        <v>4.2964875117367379E-7</v>
      </c>
      <c r="BJ525" s="8">
        <f t="shared" si="779"/>
        <v>0.82643756416947811</v>
      </c>
      <c r="BK525" s="8">
        <f t="shared" si="780"/>
        <v>0.12415578694934054</v>
      </c>
      <c r="BL525" s="8">
        <f t="shared" si="781"/>
        <v>3.9341522840012862E-2</v>
      </c>
      <c r="BM525" s="8">
        <f t="shared" si="782"/>
        <v>0.57628720015217627</v>
      </c>
      <c r="BN525" s="8">
        <f t="shared" si="783"/>
        <v>0.40469658688400434</v>
      </c>
    </row>
    <row r="526" spans="1:66" x14ac:dyDescent="0.25">
      <c r="A526" t="s">
        <v>340</v>
      </c>
      <c r="B526" t="s">
        <v>394</v>
      </c>
      <c r="C526" t="s">
        <v>413</v>
      </c>
      <c r="D526" s="18"/>
      <c r="E526">
        <f>VLOOKUP(A526,home!$A$2:$E$405,3,FALSE)</f>
        <v>1.3684000000000001</v>
      </c>
      <c r="F526">
        <f>VLOOKUP(B526,home!$B$2:$E$405,3,FALSE)</f>
        <v>1.0385</v>
      </c>
      <c r="G526">
        <f>VLOOKUP(C526,away!$B$2:$E$405,4,FALSE)</f>
        <v>0.57689999999999997</v>
      </c>
      <c r="H526">
        <f>VLOOKUP(A526,away!$A$2:$E$405,3,FALSE)</f>
        <v>1.1395</v>
      </c>
      <c r="I526">
        <f>VLOOKUP(C526,away!$B$2:$E$405,3,FALSE)</f>
        <v>1.5704</v>
      </c>
      <c r="J526">
        <f>VLOOKUP(B526,home!$B$2:$E$405,4,FALSE)</f>
        <v>1.3855999999999999</v>
      </c>
      <c r="K526" s="3">
        <f t="shared" si="728"/>
        <v>0.81982301345999997</v>
      </c>
      <c r="L526" s="3">
        <f t="shared" si="729"/>
        <v>2.4794907404799997</v>
      </c>
      <c r="M526" s="5">
        <f t="shared" si="730"/>
        <v>3.6908487016298813E-2</v>
      </c>
      <c r="N526" s="5">
        <f t="shared" si="731"/>
        <v>3.025842704795138E-2</v>
      </c>
      <c r="O526" s="5">
        <f t="shared" si="732"/>
        <v>9.1514251802039218E-2</v>
      </c>
      <c r="P526" s="5">
        <f t="shared" si="733"/>
        <v>7.5025489686885022E-2</v>
      </c>
      <c r="Q526" s="5">
        <f t="shared" si="734"/>
        <v>1.2403277422505535E-2</v>
      </c>
      <c r="R526" s="5">
        <f t="shared" si="735"/>
        <v>0.1134543699825557</v>
      </c>
      <c r="S526" s="5">
        <f t="shared" si="736"/>
        <v>3.8126895450030222E-2</v>
      </c>
      <c r="T526" s="5">
        <f t="shared" si="737"/>
        <v>3.0753811520707115E-2</v>
      </c>
      <c r="U526" s="5">
        <f t="shared" si="738"/>
        <v>9.3012503489304579E-2</v>
      </c>
      <c r="V526" s="5">
        <f t="shared" si="739"/>
        <v>8.6113557330052305E-3</v>
      </c>
      <c r="W526" s="5">
        <f t="shared" si="740"/>
        <v>3.3894974244329567E-3</v>
      </c>
      <c r="X526" s="5">
        <f t="shared" si="741"/>
        <v>8.4042274787623234E-3</v>
      </c>
      <c r="Y526" s="5">
        <f t="shared" si="742"/>
        <v>1.041910210723938E-2</v>
      </c>
      <c r="Z526" s="5">
        <f t="shared" si="743"/>
        <v>9.3769686612912947E-2</v>
      </c>
      <c r="AA526" s="5">
        <f t="shared" si="744"/>
        <v>7.6874547050198111E-2</v>
      </c>
      <c r="AB526" s="5">
        <f t="shared" si="745"/>
        <v>3.1511761410532989E-2</v>
      </c>
      <c r="AC526" s="5">
        <f t="shared" si="746"/>
        <v>1.0940423750832979E-3</v>
      </c>
      <c r="AD526" s="5">
        <f t="shared" si="747"/>
        <v>6.9469699815338359E-4</v>
      </c>
      <c r="AE526" s="5">
        <f t="shared" si="748"/>
        <v>1.7224947743605663E-3</v>
      </c>
      <c r="AF526" s="5">
        <f t="shared" si="749"/>
        <v>2.1354549217761057E-3</v>
      </c>
      <c r="AG526" s="5">
        <f t="shared" si="750"/>
        <v>1.7649469017520984E-3</v>
      </c>
      <c r="AH526" s="5">
        <f t="shared" si="751"/>
        <v>5.8125267423607262E-2</v>
      </c>
      <c r="AI526" s="5">
        <f t="shared" si="752"/>
        <v>4.7652431897390074E-2</v>
      </c>
      <c r="AJ526" s="5">
        <f t="shared" si="753"/>
        <v>1.9533280158407877E-2</v>
      </c>
      <c r="AK526" s="5">
        <f t="shared" si="754"/>
        <v>5.3379442007414572E-3</v>
      </c>
      <c r="AL526" s="5">
        <f t="shared" si="755"/>
        <v>8.8956304161240865E-5</v>
      </c>
      <c r="AM526" s="5">
        <f t="shared" si="756"/>
        <v>1.1390571729354463E-4</v>
      </c>
      <c r="AN526" s="5">
        <f t="shared" si="757"/>
        <v>2.8242817131707651E-4</v>
      </c>
      <c r="AO526" s="5">
        <f t="shared" si="758"/>
        <v>3.5013901781569517E-4</v>
      </c>
      <c r="AP526" s="5">
        <f t="shared" si="759"/>
        <v>2.8938881751825927E-4</v>
      </c>
      <c r="AQ526" s="5">
        <f t="shared" si="760"/>
        <v>1.7938422335874504E-4</v>
      </c>
      <c r="AR526" s="5">
        <f t="shared" si="761"/>
        <v>2.8824212472951593E-2</v>
      </c>
      <c r="AS526" s="5">
        <f t="shared" si="762"/>
        <v>2.3630752730186493E-2</v>
      </c>
      <c r="AT526" s="5">
        <f t="shared" si="763"/>
        <v>9.6865174567948055E-3</v>
      </c>
      <c r="AU526" s="5">
        <f t="shared" si="764"/>
        <v>2.6470766437874712E-3</v>
      </c>
      <c r="AV526" s="5">
        <f t="shared" si="765"/>
        <v>5.4253358774235673E-4</v>
      </c>
      <c r="AW526" s="5">
        <f t="shared" si="766"/>
        <v>5.0229265377103428E-6</v>
      </c>
      <c r="AX526" s="5">
        <f t="shared" si="767"/>
        <v>1.5563754733652758E-5</v>
      </c>
      <c r="AY526" s="5">
        <f t="shared" si="768"/>
        <v>3.8590185749193785E-5</v>
      </c>
      <c r="AZ526" s="5">
        <f t="shared" si="769"/>
        <v>4.7842004119264622E-5</v>
      </c>
      <c r="BA526" s="5">
        <f t="shared" si="770"/>
        <v>3.9541268739907545E-5</v>
      </c>
      <c r="BB526" s="5">
        <f t="shared" si="771"/>
        <v>2.4510552426858002E-5</v>
      </c>
      <c r="BC526" s="5">
        <f t="shared" si="772"/>
        <v>1.2154737557288799E-5</v>
      </c>
      <c r="BD526" s="5">
        <f t="shared" si="773"/>
        <v>1.191156132138526E-2</v>
      </c>
      <c r="BE526" s="5">
        <f t="shared" si="774"/>
        <v>9.7653720975116425E-3</v>
      </c>
      <c r="BF526" s="5">
        <f t="shared" si="775"/>
        <v>4.0029383902700976E-3</v>
      </c>
      <c r="BG526" s="5">
        <f t="shared" si="776"/>
        <v>1.0939003379353176E-3</v>
      </c>
      <c r="BH526" s="5">
        <f t="shared" si="777"/>
        <v>2.2420116786776108E-4</v>
      </c>
      <c r="BI526" s="5">
        <f t="shared" si="778"/>
        <v>3.6761055412519851E-5</v>
      </c>
      <c r="BJ526" s="8">
        <f t="shared" si="779"/>
        <v>0.10333938504827032</v>
      </c>
      <c r="BK526" s="8">
        <f t="shared" si="780"/>
        <v>0.15989381675121303</v>
      </c>
      <c r="BL526" s="8">
        <f t="shared" si="781"/>
        <v>0.62938218467662244</v>
      </c>
      <c r="BM526" s="8">
        <f t="shared" si="782"/>
        <v>0.62678720287157152</v>
      </c>
      <c r="BN526" s="8">
        <f t="shared" si="783"/>
        <v>0.35956430295823566</v>
      </c>
    </row>
    <row r="527" spans="1:66" x14ac:dyDescent="0.25">
      <c r="A527" t="s">
        <v>342</v>
      </c>
      <c r="B527" t="s">
        <v>512</v>
      </c>
      <c r="C527" t="s">
        <v>399</v>
      </c>
      <c r="D527" s="18"/>
      <c r="E527">
        <f>VLOOKUP(A527,home!$A$2:$E$405,3,FALSE)</f>
        <v>1.1741999999999999</v>
      </c>
      <c r="F527" t="e">
        <f>VLOOKUP(B527,home!$B$2:$E$405,3,FALSE)</f>
        <v>#N/A</v>
      </c>
      <c r="G527">
        <f>VLOOKUP(C527,away!$B$2:$E$405,4,FALSE)</f>
        <v>1.022</v>
      </c>
      <c r="H527">
        <f>VLOOKUP(A527,away!$A$2:$E$405,3,FALSE)</f>
        <v>0.85970000000000002</v>
      </c>
      <c r="I527">
        <f>VLOOKUP(C527,away!$B$2:$E$405,3,FALSE)</f>
        <v>0.98870000000000002</v>
      </c>
      <c r="J527" t="e">
        <f>VLOOKUP(B527,home!$B$2:$E$405,4,FALSE)</f>
        <v>#N/A</v>
      </c>
      <c r="K527" s="3" t="e">
        <f t="shared" si="728"/>
        <v>#N/A</v>
      </c>
      <c r="L527" s="3" t="e">
        <f t="shared" si="729"/>
        <v>#N/A</v>
      </c>
      <c r="M527" s="5" t="e">
        <f t="shared" si="730"/>
        <v>#N/A</v>
      </c>
      <c r="N527" s="5" t="e">
        <f t="shared" si="731"/>
        <v>#N/A</v>
      </c>
      <c r="O527" s="5" t="e">
        <f t="shared" si="732"/>
        <v>#N/A</v>
      </c>
      <c r="P527" s="5" t="e">
        <f t="shared" si="733"/>
        <v>#N/A</v>
      </c>
      <c r="Q527" s="5" t="e">
        <f t="shared" si="734"/>
        <v>#N/A</v>
      </c>
      <c r="R527" s="5" t="e">
        <f t="shared" si="735"/>
        <v>#N/A</v>
      </c>
      <c r="S527" s="5" t="e">
        <f t="shared" si="736"/>
        <v>#N/A</v>
      </c>
      <c r="T527" s="5" t="e">
        <f t="shared" si="737"/>
        <v>#N/A</v>
      </c>
      <c r="U527" s="5" t="e">
        <f t="shared" si="738"/>
        <v>#N/A</v>
      </c>
      <c r="V527" s="5" t="e">
        <f t="shared" si="739"/>
        <v>#N/A</v>
      </c>
      <c r="W527" s="5" t="e">
        <f t="shared" si="740"/>
        <v>#N/A</v>
      </c>
      <c r="X527" s="5" t="e">
        <f t="shared" si="741"/>
        <v>#N/A</v>
      </c>
      <c r="Y527" s="5" t="e">
        <f t="shared" si="742"/>
        <v>#N/A</v>
      </c>
      <c r="Z527" s="5" t="e">
        <f t="shared" si="743"/>
        <v>#N/A</v>
      </c>
      <c r="AA527" s="5" t="e">
        <f t="shared" si="744"/>
        <v>#N/A</v>
      </c>
      <c r="AB527" s="5" t="e">
        <f t="shared" si="745"/>
        <v>#N/A</v>
      </c>
      <c r="AC527" s="5" t="e">
        <f t="shared" si="746"/>
        <v>#N/A</v>
      </c>
      <c r="AD527" s="5" t="e">
        <f t="shared" si="747"/>
        <v>#N/A</v>
      </c>
      <c r="AE527" s="5" t="e">
        <f t="shared" si="748"/>
        <v>#N/A</v>
      </c>
      <c r="AF527" s="5" t="e">
        <f t="shared" si="749"/>
        <v>#N/A</v>
      </c>
      <c r="AG527" s="5" t="e">
        <f t="shared" si="750"/>
        <v>#N/A</v>
      </c>
      <c r="AH527" s="5" t="e">
        <f t="shared" si="751"/>
        <v>#N/A</v>
      </c>
      <c r="AI527" s="5" t="e">
        <f t="shared" si="752"/>
        <v>#N/A</v>
      </c>
      <c r="AJ527" s="5" t="e">
        <f t="shared" si="753"/>
        <v>#N/A</v>
      </c>
      <c r="AK527" s="5" t="e">
        <f t="shared" si="754"/>
        <v>#N/A</v>
      </c>
      <c r="AL527" s="5" t="e">
        <f t="shared" si="755"/>
        <v>#N/A</v>
      </c>
      <c r="AM527" s="5" t="e">
        <f t="shared" si="756"/>
        <v>#N/A</v>
      </c>
      <c r="AN527" s="5" t="e">
        <f t="shared" si="757"/>
        <v>#N/A</v>
      </c>
      <c r="AO527" s="5" t="e">
        <f t="shared" si="758"/>
        <v>#N/A</v>
      </c>
      <c r="AP527" s="5" t="e">
        <f t="shared" si="759"/>
        <v>#N/A</v>
      </c>
      <c r="AQ527" s="5" t="e">
        <f t="shared" si="760"/>
        <v>#N/A</v>
      </c>
      <c r="AR527" s="5" t="e">
        <f t="shared" si="761"/>
        <v>#N/A</v>
      </c>
      <c r="AS527" s="5" t="e">
        <f t="shared" si="762"/>
        <v>#N/A</v>
      </c>
      <c r="AT527" s="5" t="e">
        <f t="shared" si="763"/>
        <v>#N/A</v>
      </c>
      <c r="AU527" s="5" t="e">
        <f t="shared" si="764"/>
        <v>#N/A</v>
      </c>
      <c r="AV527" s="5" t="e">
        <f t="shared" si="765"/>
        <v>#N/A</v>
      </c>
      <c r="AW527" s="5" t="e">
        <f t="shared" si="766"/>
        <v>#N/A</v>
      </c>
      <c r="AX527" s="5" t="e">
        <f t="shared" si="767"/>
        <v>#N/A</v>
      </c>
      <c r="AY527" s="5" t="e">
        <f t="shared" si="768"/>
        <v>#N/A</v>
      </c>
      <c r="AZ527" s="5" t="e">
        <f t="shared" si="769"/>
        <v>#N/A</v>
      </c>
      <c r="BA527" s="5" t="e">
        <f t="shared" si="770"/>
        <v>#N/A</v>
      </c>
      <c r="BB527" s="5" t="e">
        <f t="shared" si="771"/>
        <v>#N/A</v>
      </c>
      <c r="BC527" s="5" t="e">
        <f t="shared" si="772"/>
        <v>#N/A</v>
      </c>
      <c r="BD527" s="5" t="e">
        <f t="shared" si="773"/>
        <v>#N/A</v>
      </c>
      <c r="BE527" s="5" t="e">
        <f t="shared" si="774"/>
        <v>#N/A</v>
      </c>
      <c r="BF527" s="5" t="e">
        <f t="shared" si="775"/>
        <v>#N/A</v>
      </c>
      <c r="BG527" s="5" t="e">
        <f t="shared" si="776"/>
        <v>#N/A</v>
      </c>
      <c r="BH527" s="5" t="e">
        <f t="shared" si="777"/>
        <v>#N/A</v>
      </c>
      <c r="BI527" s="5" t="e">
        <f t="shared" si="778"/>
        <v>#N/A</v>
      </c>
      <c r="BJ527" s="8" t="e">
        <f t="shared" si="779"/>
        <v>#N/A</v>
      </c>
      <c r="BK527" s="8" t="e">
        <f t="shared" si="780"/>
        <v>#N/A</v>
      </c>
      <c r="BL527" s="8" t="e">
        <f t="shared" si="781"/>
        <v>#N/A</v>
      </c>
      <c r="BM527" s="8" t="e">
        <f t="shared" si="782"/>
        <v>#N/A</v>
      </c>
      <c r="BN527" s="8" t="e">
        <f t="shared" si="783"/>
        <v>#N/A</v>
      </c>
    </row>
    <row r="528" spans="1:66" x14ac:dyDescent="0.25">
      <c r="A528" t="s">
        <v>342</v>
      </c>
      <c r="B528" t="s">
        <v>377</v>
      </c>
      <c r="C528" t="s">
        <v>409</v>
      </c>
      <c r="D528" s="18"/>
      <c r="E528">
        <f>VLOOKUP(A528,home!$A$2:$E$405,3,FALSE)</f>
        <v>1.1741999999999999</v>
      </c>
      <c r="F528">
        <f>VLOOKUP(B528,home!$B$2:$E$405,3,FALSE)</f>
        <v>0.46150000000000002</v>
      </c>
      <c r="G528">
        <f>VLOOKUP(C528,away!$B$2:$E$405,4,FALSE)</f>
        <v>1.022</v>
      </c>
      <c r="H528">
        <f>VLOOKUP(A528,away!$A$2:$E$405,3,FALSE)</f>
        <v>0.85970000000000002</v>
      </c>
      <c r="I528">
        <f>VLOOKUP(C528,away!$B$2:$E$405,3,FALSE)</f>
        <v>1.0468999999999999</v>
      </c>
      <c r="J528">
        <f>VLOOKUP(B528,home!$B$2:$E$405,4,FALSE)</f>
        <v>0.97</v>
      </c>
      <c r="K528" s="3">
        <f t="shared" si="728"/>
        <v>0.55381495260000002</v>
      </c>
      <c r="L528" s="3">
        <f t="shared" si="729"/>
        <v>0.87301933210000005</v>
      </c>
      <c r="M528" s="5">
        <f t="shared" si="730"/>
        <v>0.24006770657421456</v>
      </c>
      <c r="N528" s="5">
        <f t="shared" si="731"/>
        <v>0.13295308553718935</v>
      </c>
      <c r="O528" s="5">
        <f t="shared" si="732"/>
        <v>0.2095837488521996</v>
      </c>
      <c r="P528" s="5">
        <f t="shared" si="733"/>
        <v>0.11607061393631121</v>
      </c>
      <c r="Q528" s="5">
        <f t="shared" si="734"/>
        <v>3.681570338240113E-2</v>
      </c>
      <c r="R528" s="5">
        <f t="shared" si="735"/>
        <v>9.1485332220980708E-2</v>
      </c>
      <c r="S528" s="5">
        <f t="shared" si="736"/>
        <v>1.4029778944244786E-2</v>
      </c>
      <c r="T528" s="5">
        <f t="shared" si="737"/>
        <v>3.2140820777695547E-2</v>
      </c>
      <c r="U528" s="5">
        <f t="shared" si="738"/>
        <v>5.0665944927557688E-2</v>
      </c>
      <c r="V528" s="5">
        <f t="shared" si="739"/>
        <v>7.5369712185101019E-4</v>
      </c>
      <c r="W528" s="5">
        <f t="shared" si="740"/>
        <v>6.796362341220049E-3</v>
      </c>
      <c r="X528" s="5">
        <f t="shared" si="741"/>
        <v>5.9333557118415202E-3</v>
      </c>
      <c r="Y528" s="5">
        <f t="shared" si="742"/>
        <v>2.5899671203318021E-3</v>
      </c>
      <c r="Z528" s="5">
        <f t="shared" si="743"/>
        <v>2.6622821210835736E-2</v>
      </c>
      <c r="AA528" s="5">
        <f t="shared" si="744"/>
        <v>1.4744116466957266E-2</v>
      </c>
      <c r="AB528" s="5">
        <f t="shared" si="745"/>
        <v>4.0827560811384092E-3</v>
      </c>
      <c r="AC528" s="5">
        <f t="shared" si="746"/>
        <v>2.2775368484492845E-5</v>
      </c>
      <c r="AD528" s="5">
        <f t="shared" si="747"/>
        <v>9.4098177196380139E-4</v>
      </c>
      <c r="AE528" s="5">
        <f t="shared" si="748"/>
        <v>8.2149527807811251E-4</v>
      </c>
      <c r="AF528" s="5">
        <f t="shared" si="749"/>
        <v>3.5859062949552878E-4</v>
      </c>
      <c r="AG528" s="5">
        <f t="shared" si="750"/>
        <v>1.0435218395316838E-4</v>
      </c>
      <c r="AH528" s="5">
        <f t="shared" si="751"/>
        <v>5.8105593980253807E-3</v>
      </c>
      <c r="AI528" s="5">
        <f t="shared" si="752"/>
        <v>3.2179746775969106E-3</v>
      </c>
      <c r="AJ528" s="5">
        <f t="shared" si="753"/>
        <v>8.9108124677066678E-4</v>
      </c>
      <c r="AK528" s="5">
        <f t="shared" si="754"/>
        <v>1.6449803948101528E-4</v>
      </c>
      <c r="AL528" s="5">
        <f t="shared" si="755"/>
        <v>4.4046757314334101E-7</v>
      </c>
      <c r="AM528" s="5">
        <f t="shared" si="756"/>
        <v>1.0422595508751935E-4</v>
      </c>
      <c r="AN528" s="5">
        <f t="shared" si="757"/>
        <v>9.0991273697990741E-5</v>
      </c>
      <c r="AO528" s="5">
        <f t="shared" si="758"/>
        <v>3.9718570495374088E-5</v>
      </c>
      <c r="AP528" s="5">
        <f t="shared" si="759"/>
        <v>1.1558359961946086E-5</v>
      </c>
      <c r="AQ528" s="5">
        <f t="shared" si="760"/>
        <v>2.522667923537388E-6</v>
      </c>
      <c r="AR528" s="5">
        <f t="shared" si="761"/>
        <v>1.0145461369582996E-3</v>
      </c>
      <c r="AS528" s="5">
        <f t="shared" si="762"/>
        <v>5.6187082075007371E-4</v>
      </c>
      <c r="AT528" s="5">
        <f t="shared" si="763"/>
        <v>1.5558623098051261E-4</v>
      </c>
      <c r="AU528" s="5">
        <f t="shared" si="764"/>
        <v>2.8721993711895086E-5</v>
      </c>
      <c r="AV528" s="5">
        <f t="shared" si="765"/>
        <v>3.976667396532668E-6</v>
      </c>
      <c r="AW528" s="5">
        <f t="shared" si="766"/>
        <v>5.9156160525789629E-9</v>
      </c>
      <c r="AX528" s="5">
        <f t="shared" si="767"/>
        <v>9.6203153960807099E-6</v>
      </c>
      <c r="AY528" s="5">
        <f t="shared" si="768"/>
        <v>8.3987213216777283E-6</v>
      </c>
      <c r="AZ528" s="5">
        <f t="shared" si="769"/>
        <v>3.66612303937256E-6</v>
      </c>
      <c r="BA528" s="5">
        <f t="shared" si="770"/>
        <v>1.0668654290764849E-6</v>
      </c>
      <c r="BB528" s="5">
        <f t="shared" si="771"/>
        <v>2.3284853608323317E-7</v>
      </c>
      <c r="BC528" s="5">
        <f t="shared" si="772"/>
        <v>4.0656254690369404E-8</v>
      </c>
      <c r="BD528" s="5">
        <f t="shared" si="773"/>
        <v>1.4761973181199491E-4</v>
      </c>
      <c r="BE528" s="5">
        <f t="shared" si="774"/>
        <v>8.1754014776284665E-5</v>
      </c>
      <c r="BF528" s="5">
        <f t="shared" si="775"/>
        <v>2.2638297909093898E-5</v>
      </c>
      <c r="BG528" s="5">
        <f t="shared" si="776"/>
        <v>4.179142627823173E-6</v>
      </c>
      <c r="BH528" s="5">
        <f t="shared" si="777"/>
        <v>5.7861791908413234E-7</v>
      </c>
      <c r="BI528" s="5">
        <f t="shared" si="778"/>
        <v>6.4089451086217889E-8</v>
      </c>
      <c r="BJ528" s="8">
        <f t="shared" si="779"/>
        <v>0.21972675709131337</v>
      </c>
      <c r="BK528" s="8">
        <f t="shared" si="780"/>
        <v>0.37095341113400088</v>
      </c>
      <c r="BL528" s="8">
        <f t="shared" si="781"/>
        <v>0.38266754765500044</v>
      </c>
      <c r="BM528" s="8">
        <f t="shared" si="782"/>
        <v>0.17298595378214821</v>
      </c>
      <c r="BN528" s="8">
        <f t="shared" si="783"/>
        <v>0.82697619050329663</v>
      </c>
    </row>
    <row r="529" spans="1:66" x14ac:dyDescent="0.25">
      <c r="A529" t="s">
        <v>342</v>
      </c>
      <c r="B529" t="s">
        <v>386</v>
      </c>
      <c r="C529" t="s">
        <v>392</v>
      </c>
      <c r="D529" s="18"/>
      <c r="E529">
        <f>VLOOKUP(A529,home!$A$2:$E$405,3,FALSE)</f>
        <v>1.1741999999999999</v>
      </c>
      <c r="F529">
        <f>VLOOKUP(B529,home!$B$2:$E$405,3,FALSE)</f>
        <v>0.89419999999999999</v>
      </c>
      <c r="G529">
        <f>VLOOKUP(C529,away!$B$2:$E$405,4,FALSE)</f>
        <v>1.2775000000000001</v>
      </c>
      <c r="H529">
        <f>VLOOKUP(A529,away!$A$2:$E$405,3,FALSE)</f>
        <v>0.85970000000000002</v>
      </c>
      <c r="I529">
        <f>VLOOKUP(C529,away!$B$2:$E$405,3,FALSE)</f>
        <v>0.63980000000000004</v>
      </c>
      <c r="J529">
        <f>VLOOKUP(B529,home!$B$2:$E$405,4,FALSE)</f>
        <v>0.69789999999999996</v>
      </c>
      <c r="K529" s="3">
        <f t="shared" si="728"/>
        <v>1.3413362150999999</v>
      </c>
      <c r="L529" s="3">
        <f t="shared" si="729"/>
        <v>0.383870166274</v>
      </c>
      <c r="M529" s="5">
        <f t="shared" si="730"/>
        <v>0.17813628396788933</v>
      </c>
      <c r="N529" s="5">
        <f t="shared" si="731"/>
        <v>0.23894064890946745</v>
      </c>
      <c r="O529" s="5">
        <f t="shared" si="732"/>
        <v>6.8381204946186158E-2</v>
      </c>
      <c r="P529" s="5">
        <f t="shared" si="733"/>
        <v>9.1722186626494728E-2</v>
      </c>
      <c r="Q529" s="5">
        <f t="shared" si="734"/>
        <v>0.16024987282088152</v>
      </c>
      <c r="R529" s="5">
        <f t="shared" si="735"/>
        <v>1.3124752256354476E-2</v>
      </c>
      <c r="S529" s="5">
        <f t="shared" si="736"/>
        <v>1.1806914532165218E-2</v>
      </c>
      <c r="T529" s="5">
        <f t="shared" si="737"/>
        <v>6.1515145325139145E-2</v>
      </c>
      <c r="U529" s="5">
        <f t="shared" si="738"/>
        <v>1.7604705515663694E-2</v>
      </c>
      <c r="V529" s="5">
        <f t="shared" si="739"/>
        <v>6.7548532947176549E-4</v>
      </c>
      <c r="W529" s="5">
        <f t="shared" si="740"/>
        <v>7.1649652626605886E-2</v>
      </c>
      <c r="X529" s="5">
        <f t="shared" si="741"/>
        <v>2.750416406724954E-2</v>
      </c>
      <c r="Y529" s="5">
        <f t="shared" si="742"/>
        <v>5.2790140168612288E-3</v>
      </c>
      <c r="Z529" s="5">
        <f t="shared" si="743"/>
        <v>1.6794002769839496E-3</v>
      </c>
      <c r="AA529" s="5">
        <f t="shared" si="744"/>
        <v>2.2526404111675425E-3</v>
      </c>
      <c r="AB529" s="5">
        <f t="shared" si="745"/>
        <v>1.5107740815483897E-3</v>
      </c>
      <c r="AC529" s="5">
        <f t="shared" si="746"/>
        <v>2.1737918180258559E-5</v>
      </c>
      <c r="AD529" s="5">
        <f t="shared" si="747"/>
        <v>2.402656846685031E-2</v>
      </c>
      <c r="AE529" s="5">
        <f t="shared" si="748"/>
        <v>9.2230828323634738E-3</v>
      </c>
      <c r="AF529" s="5">
        <f t="shared" si="749"/>
        <v>1.7702331702091208E-3</v>
      </c>
      <c r="AG529" s="5">
        <f t="shared" si="750"/>
        <v>2.2651323379730844E-4</v>
      </c>
      <c r="AH529" s="5">
        <f t="shared" si="751"/>
        <v>1.6116791589160763E-4</v>
      </c>
      <c r="AI529" s="5">
        <f t="shared" si="752"/>
        <v>2.1618036229760406E-4</v>
      </c>
      <c r="AJ529" s="5">
        <f t="shared" si="753"/>
        <v>1.4498527447160751E-4</v>
      </c>
      <c r="AK529" s="5">
        <f t="shared" si="754"/>
        <v>6.4824666434993577E-5</v>
      </c>
      <c r="AL529" s="5">
        <f t="shared" si="755"/>
        <v>4.4771325499538508E-7</v>
      </c>
      <c r="AM529" s="5">
        <f t="shared" si="756"/>
        <v>6.4455412818331991E-3</v>
      </c>
      <c r="AN529" s="5">
        <f t="shared" si="757"/>
        <v>2.4742510035832411E-3</v>
      </c>
      <c r="AO529" s="5">
        <f t="shared" si="758"/>
        <v>4.7489557207455513E-4</v>
      </c>
      <c r="AP529" s="5">
        <f t="shared" si="759"/>
        <v>6.0766080738348604E-5</v>
      </c>
      <c r="AQ529" s="5">
        <f t="shared" si="760"/>
        <v>5.8315713792122968E-6</v>
      </c>
      <c r="AR529" s="5">
        <f t="shared" si="761"/>
        <v>1.2373510934269099E-5</v>
      </c>
      <c r="AS529" s="5">
        <f t="shared" si="762"/>
        <v>1.6597038324070978E-5</v>
      </c>
      <c r="AT529" s="5">
        <f t="shared" si="763"/>
        <v>1.1131104283739507E-5</v>
      </c>
      <c r="AU529" s="5">
        <f t="shared" si="764"/>
        <v>4.9768510966115173E-6</v>
      </c>
      <c r="AV529" s="5">
        <f t="shared" si="765"/>
        <v>1.6689076532612931E-6</v>
      </c>
      <c r="AW529" s="5">
        <f t="shared" si="766"/>
        <v>6.4035302096824392E-9</v>
      </c>
      <c r="AX529" s="5">
        <f t="shared" si="767"/>
        <v>1.4409396578741597E-3</v>
      </c>
      <c r="AY529" s="5">
        <f t="shared" si="768"/>
        <v>5.5313374605895434E-4</v>
      </c>
      <c r="AZ529" s="5">
        <f t="shared" si="769"/>
        <v>1.0616577153570566E-4</v>
      </c>
      <c r="BA529" s="5">
        <f t="shared" si="770"/>
        <v>1.3584624124006275E-5</v>
      </c>
      <c r="BB529" s="5">
        <f t="shared" si="771"/>
        <v>1.3036829803130202E-6</v>
      </c>
      <c r="BC529" s="5">
        <f t="shared" si="772"/>
        <v>1.0008900048426864E-7</v>
      </c>
      <c r="BD529" s="5">
        <f t="shared" si="773"/>
        <v>7.9163694995517201E-7</v>
      </c>
      <c r="BE529" s="5">
        <f t="shared" si="774"/>
        <v>1.0618513101861784E-6</v>
      </c>
      <c r="BF529" s="5">
        <f t="shared" si="775"/>
        <v>7.1214980870205233E-7</v>
      </c>
      <c r="BG529" s="5">
        <f t="shared" si="776"/>
        <v>3.1841077632953342E-7</v>
      </c>
      <c r="BH529" s="5">
        <f t="shared" si="777"/>
        <v>1.0677397639222719E-7</v>
      </c>
      <c r="BI529" s="5">
        <f t="shared" si="778"/>
        <v>2.8643960273025343E-8</v>
      </c>
      <c r="BJ529" s="8">
        <f t="shared" si="779"/>
        <v>0.61196140855060732</v>
      </c>
      <c r="BK529" s="8">
        <f t="shared" si="780"/>
        <v>0.28291618983351524</v>
      </c>
      <c r="BL529" s="8">
        <f t="shared" si="781"/>
        <v>0.10351100230908987</v>
      </c>
      <c r="BM529" s="8">
        <f t="shared" si="782"/>
        <v>0.24895992410039378</v>
      </c>
      <c r="BN529" s="8">
        <f t="shared" si="783"/>
        <v>0.75055494952727375</v>
      </c>
    </row>
    <row r="530" spans="1:66" s="15" customFormat="1" x14ac:dyDescent="0.25">
      <c r="A530" t="s">
        <v>342</v>
      </c>
      <c r="B530" t="s">
        <v>390</v>
      </c>
      <c r="C530" t="s">
        <v>363</v>
      </c>
      <c r="D530" s="18"/>
      <c r="E530">
        <f>VLOOKUP(A530,home!$A$2:$E$405,3,FALSE)</f>
        <v>1.1741999999999999</v>
      </c>
      <c r="F530">
        <f>VLOOKUP(B530,home!$B$2:$E$405,3,FALSE)</f>
        <v>0.65390000000000004</v>
      </c>
      <c r="G530">
        <f>VLOOKUP(C530,away!$B$2:$E$405,4,FALSE)</f>
        <v>1.1496999999999999</v>
      </c>
      <c r="H530">
        <f>VLOOKUP(A530,away!$A$2:$E$405,3,FALSE)</f>
        <v>0.85970000000000002</v>
      </c>
      <c r="I530">
        <f>VLOOKUP(C530,away!$B$2:$E$405,3,FALSE)</f>
        <v>0.93059999999999998</v>
      </c>
      <c r="J530">
        <f>VLOOKUP(B530,home!$B$2:$E$405,4,FALSE)</f>
        <v>0.97</v>
      </c>
      <c r="K530" s="3">
        <f t="shared" si="728"/>
        <v>0.88275044418599991</v>
      </c>
      <c r="L530" s="3">
        <f t="shared" si="729"/>
        <v>0.77603571539999994</v>
      </c>
      <c r="M530" s="5">
        <f t="shared" si="730"/>
        <v>0.190369918612738</v>
      </c>
      <c r="N530" s="5">
        <f t="shared" si="731"/>
        <v>0.16804913021504711</v>
      </c>
      <c r="O530" s="5">
        <f t="shared" si="732"/>
        <v>0.14773385598127589</v>
      </c>
      <c r="P530" s="5">
        <f t="shared" si="733"/>
        <v>0.13041212698878182</v>
      </c>
      <c r="Q530" s="5">
        <f t="shared" si="734"/>
        <v>7.4172722171201869E-2</v>
      </c>
      <c r="R530" s="5">
        <f t="shared" si="735"/>
        <v>5.7323374307614992E-2</v>
      </c>
      <c r="S530" s="5">
        <f t="shared" si="736"/>
        <v>2.2334572328540359E-2</v>
      </c>
      <c r="T530" s="5">
        <f t="shared" si="737"/>
        <v>5.7560681513294083E-2</v>
      </c>
      <c r="U530" s="5">
        <f t="shared" si="738"/>
        <v>5.0602234132287469E-2</v>
      </c>
      <c r="V530" s="5">
        <f t="shared" si="739"/>
        <v>1.7000229541253937E-3</v>
      </c>
      <c r="W530" s="5">
        <f t="shared" si="740"/>
        <v>2.1825334481037743E-2</v>
      </c>
      <c r="X530" s="5">
        <f t="shared" si="741"/>
        <v>1.6937239057836409E-2</v>
      </c>
      <c r="Y530" s="5">
        <f t="shared" si="742"/>
        <v>6.5719512145744488E-3</v>
      </c>
      <c r="Z530" s="5">
        <f t="shared" si="743"/>
        <v>1.4828328596650659E-2</v>
      </c>
      <c r="AA530" s="5">
        <f t="shared" si="744"/>
        <v>1.3089713655229334E-2</v>
      </c>
      <c r="AB530" s="5">
        <f t="shared" si="745"/>
        <v>5.7774752717106199E-3</v>
      </c>
      <c r="AC530" s="5">
        <f t="shared" si="746"/>
        <v>7.2787106739618263E-5</v>
      </c>
      <c r="AD530" s="5">
        <f t="shared" si="747"/>
        <v>4.816580926911021E-3</v>
      </c>
      <c r="AE530" s="5">
        <f t="shared" si="748"/>
        <v>3.7378388253973887E-3</v>
      </c>
      <c r="AF530" s="5">
        <f t="shared" si="749"/>
        <v>1.4503482134585789E-3</v>
      </c>
      <c r="AG530" s="5">
        <f t="shared" si="750"/>
        <v>3.7517400447014667E-4</v>
      </c>
      <c r="AH530" s="5">
        <f t="shared" si="751"/>
        <v>2.876828147672018E-3</v>
      </c>
      <c r="AI530" s="5">
        <f t="shared" si="752"/>
        <v>2.5395213252042614E-3</v>
      </c>
      <c r="AJ530" s="5">
        <f t="shared" si="753"/>
        <v>1.1208817889219401E-3</v>
      </c>
      <c r="AK530" s="5">
        <f t="shared" si="754"/>
        <v>3.2981963235028029E-4</v>
      </c>
      <c r="AL530" s="5">
        <f t="shared" si="755"/>
        <v>1.9945002816506896E-6</v>
      </c>
      <c r="AM530" s="5">
        <f t="shared" si="756"/>
        <v>8.5036779053770408E-4</v>
      </c>
      <c r="AN530" s="5">
        <f t="shared" si="757"/>
        <v>6.5991577668304444E-4</v>
      </c>
      <c r="AO530" s="5">
        <f t="shared" si="758"/>
        <v>2.5605910593098647E-4</v>
      </c>
      <c r="AP530" s="5">
        <f t="shared" si="759"/>
        <v>6.6237003818612482E-5</v>
      </c>
      <c r="AQ530" s="5">
        <f t="shared" si="760"/>
        <v>1.2850570161082368E-5</v>
      </c>
      <c r="AR530" s="5">
        <f t="shared" si="761"/>
        <v>4.4650427793230225E-4</v>
      </c>
      <c r="AS530" s="5">
        <f t="shared" si="762"/>
        <v>3.9415184967568899E-4</v>
      </c>
      <c r="AT530" s="5">
        <f t="shared" si="763"/>
        <v>1.7396886018897391E-4</v>
      </c>
      <c r="AU530" s="5">
        <f t="shared" si="764"/>
        <v>5.1190362868782951E-5</v>
      </c>
      <c r="AV530" s="5">
        <f t="shared" si="765"/>
        <v>1.1297078890115164E-5</v>
      </c>
      <c r="AW530" s="5">
        <f t="shared" si="766"/>
        <v>3.7953449599781585E-8</v>
      </c>
      <c r="AX530" s="5">
        <f t="shared" si="767"/>
        <v>1.2511042413643753E-4</v>
      </c>
      <c r="AY530" s="5">
        <f t="shared" si="768"/>
        <v>9.7090157498717715E-5</v>
      </c>
      <c r="AZ530" s="5">
        <f t="shared" si="769"/>
        <v>3.767271491640803E-5</v>
      </c>
      <c r="BA530" s="5">
        <f t="shared" si="770"/>
        <v>9.7451240904049868E-6</v>
      </c>
      <c r="BB530" s="5">
        <f t="shared" si="771"/>
        <v>1.8906410862898016E-6</v>
      </c>
      <c r="BC530" s="5">
        <f t="shared" si="772"/>
        <v>2.9344100159270791E-7</v>
      </c>
      <c r="BD530" s="5">
        <f t="shared" si="773"/>
        <v>5.7750544459059083E-5</v>
      </c>
      <c r="BE530" s="5">
        <f t="shared" si="774"/>
        <v>5.0979318773217744E-5</v>
      </c>
      <c r="BF530" s="5">
        <f t="shared" si="775"/>
        <v>2.2501008145678817E-5</v>
      </c>
      <c r="BG530" s="5">
        <f t="shared" si="776"/>
        <v>6.6209249784102597E-6</v>
      </c>
      <c r="BH530" s="5">
        <f t="shared" si="777"/>
        <v>1.4611561164034595E-6</v>
      </c>
      <c r="BI530" s="5">
        <f t="shared" si="778"/>
        <v>2.5796724215604896E-7</v>
      </c>
      <c r="BJ530" s="8">
        <f t="shared" si="779"/>
        <v>0.35761423337309006</v>
      </c>
      <c r="BK530" s="8">
        <f t="shared" si="780"/>
        <v>0.34498851264870556</v>
      </c>
      <c r="BL530" s="8">
        <f t="shared" si="781"/>
        <v>0.28261038759153762</v>
      </c>
      <c r="BM530" s="8">
        <f t="shared" si="782"/>
        <v>0.23188328172927514</v>
      </c>
      <c r="BN530" s="8">
        <f t="shared" si="783"/>
        <v>0.76806112827665962</v>
      </c>
    </row>
    <row r="531" spans="1:66" x14ac:dyDescent="0.25">
      <c r="A531" t="s">
        <v>40</v>
      </c>
      <c r="B531" t="s">
        <v>232</v>
      </c>
      <c r="C531" t="s">
        <v>234</v>
      </c>
      <c r="D531" s="10"/>
      <c r="E531">
        <f>VLOOKUP(A531,home!$A$2:$E$405,3,FALSE)</f>
        <v>1.5047999999999999</v>
      </c>
      <c r="F531">
        <f>VLOOKUP(B531,home!$B$2:$E$405,3,FALSE)</f>
        <v>0.89710000000000001</v>
      </c>
      <c r="G531">
        <f>VLOOKUP(C531,away!$B$2:$E$405,4,FALSE)</f>
        <v>0.89710000000000001</v>
      </c>
      <c r="H531">
        <f>VLOOKUP(A531,away!$A$2:$E$405,3,FALSE)</f>
        <v>1.2</v>
      </c>
      <c r="I531">
        <f>VLOOKUP(C531,away!$B$2:$E$405,3,FALSE)</f>
        <v>0.70830000000000004</v>
      </c>
      <c r="J531">
        <f>VLOOKUP(B531,home!$B$2:$E$405,4,FALSE)</f>
        <v>0.79169999999999996</v>
      </c>
      <c r="K531" s="3">
        <f t="shared" si="728"/>
        <v>1.2110455993679998</v>
      </c>
      <c r="L531" s="3">
        <f t="shared" si="729"/>
        <v>0.67291333200000003</v>
      </c>
      <c r="M531" s="5">
        <f t="shared" si="730"/>
        <v>0.15198720620716985</v>
      </c>
      <c r="N531" s="5">
        <f t="shared" si="731"/>
        <v>0.18406343723742979</v>
      </c>
      <c r="O531" s="5">
        <f t="shared" si="732"/>
        <v>0.10227421735023776</v>
      </c>
      <c r="P531" s="5">
        <f t="shared" si="733"/>
        <v>0.12385874085081176</v>
      </c>
      <c r="Q531" s="5">
        <f t="shared" si="734"/>
        <v>0.11145460783546871</v>
      </c>
      <c r="R531" s="5">
        <f t="shared" si="735"/>
        <v>3.441084218742034E-2</v>
      </c>
      <c r="S531" s="5">
        <f t="shared" si="736"/>
        <v>2.523401157897073E-2</v>
      </c>
      <c r="T531" s="5">
        <f t="shared" si="737"/>
        <v>7.4999291525318562E-2</v>
      </c>
      <c r="U531" s="5">
        <f t="shared" si="738"/>
        <v>4.1673099001622117E-2</v>
      </c>
      <c r="V531" s="5">
        <f t="shared" si="739"/>
        <v>2.284880110622159E-3</v>
      </c>
      <c r="W531" s="5">
        <f t="shared" si="740"/>
        <v>4.4992204116143533E-2</v>
      </c>
      <c r="X531" s="5">
        <f t="shared" si="741"/>
        <v>3.0275853985818262E-2</v>
      </c>
      <c r="Y531" s="5">
        <f t="shared" si="742"/>
        <v>1.018651289237122E-2</v>
      </c>
      <c r="Z531" s="5">
        <f t="shared" si="743"/>
        <v>7.7185048244210654E-3</v>
      </c>
      <c r="AA531" s="5">
        <f t="shared" si="744"/>
        <v>9.347461301315807E-3</v>
      </c>
      <c r="AB531" s="5">
        <f t="shared" si="745"/>
        <v>5.6601009371105935E-3</v>
      </c>
      <c r="AC531" s="5">
        <f t="shared" si="746"/>
        <v>1.1637590284695189E-4</v>
      </c>
      <c r="AD531" s="5">
        <f t="shared" si="747"/>
        <v>1.3621902700180597E-2</v>
      </c>
      <c r="AE531" s="5">
        <f t="shared" si="748"/>
        <v>9.1663599341583243E-3</v>
      </c>
      <c r="AF531" s="5">
        <f t="shared" si="749"/>
        <v>3.0840829028028881E-3</v>
      </c>
      <c r="AG531" s="5">
        <f t="shared" si="750"/>
        <v>6.9177350076310808E-4</v>
      </c>
      <c r="AH531" s="5">
        <f t="shared" si="751"/>
        <v>1.2984711998648135E-3</v>
      </c>
      <c r="AI531" s="5">
        <f t="shared" si="752"/>
        <v>1.5725078325023688E-3</v>
      </c>
      <c r="AJ531" s="5">
        <f t="shared" si="753"/>
        <v>9.5218934526185284E-4</v>
      </c>
      <c r="AK531" s="5">
        <f t="shared" si="754"/>
        <v>3.8438157211482138E-4</v>
      </c>
      <c r="AL531" s="5">
        <f t="shared" si="755"/>
        <v>3.7935226659413129E-6</v>
      </c>
      <c r="AM531" s="5">
        <f t="shared" si="756"/>
        <v>3.2993490640145602E-3</v>
      </c>
      <c r="AN531" s="5">
        <f t="shared" si="757"/>
        <v>2.2201759720971194E-3</v>
      </c>
      <c r="AO531" s="5">
        <f t="shared" si="758"/>
        <v>7.4699300550510554E-4</v>
      </c>
      <c r="AP531" s="5">
        <f t="shared" si="759"/>
        <v>1.6755385077171168E-4</v>
      </c>
      <c r="AQ531" s="5">
        <f t="shared" si="760"/>
        <v>2.8187305003055821E-5</v>
      </c>
      <c r="AR531" s="5">
        <f t="shared" si="761"/>
        <v>1.7475171632141395E-4</v>
      </c>
      <c r="AS531" s="5">
        <f t="shared" si="762"/>
        <v>2.1163229703305344E-4</v>
      </c>
      <c r="AT531" s="5">
        <f t="shared" si="763"/>
        <v>1.281481810030104E-4</v>
      </c>
      <c r="AU531" s="5">
        <f t="shared" si="764"/>
        <v>5.173109689023656E-5</v>
      </c>
      <c r="AV531" s="5">
        <f t="shared" si="765"/>
        <v>1.5662179309850141E-5</v>
      </c>
      <c r="AW531" s="5">
        <f t="shared" si="766"/>
        <v>8.5873627955246345E-8</v>
      </c>
      <c r="AX531" s="5">
        <f t="shared" si="767"/>
        <v>6.6594369412562666E-4</v>
      </c>
      <c r="AY531" s="5">
        <f t="shared" si="768"/>
        <v>4.481223901384643E-4</v>
      </c>
      <c r="AZ531" s="5">
        <f t="shared" si="769"/>
        <v>1.5077376534593893E-4</v>
      </c>
      <c r="BA531" s="5">
        <f t="shared" si="770"/>
        <v>3.3819225605707309E-5</v>
      </c>
      <c r="BB531" s="5">
        <f t="shared" si="771"/>
        <v>5.689351946999056E-6</v>
      </c>
      <c r="BC531" s="5">
        <f t="shared" si="772"/>
        <v>7.6568815511516456E-7</v>
      </c>
      <c r="BD531" s="5">
        <f t="shared" si="773"/>
        <v>1.9598793283760232E-5</v>
      </c>
      <c r="BE531" s="5">
        <f t="shared" si="774"/>
        <v>2.373503235922094E-5</v>
      </c>
      <c r="BF531" s="5">
        <f t="shared" si="775"/>
        <v>1.4372103244745798E-5</v>
      </c>
      <c r="BG531" s="5">
        <f t="shared" si="776"/>
        <v>5.8017574627373186E-6</v>
      </c>
      <c r="BH531" s="5">
        <f t="shared" si="777"/>
        <v>1.7565482109621191E-6</v>
      </c>
      <c r="BI531" s="5">
        <f t="shared" si="778"/>
        <v>4.2545199619268181E-7</v>
      </c>
      <c r="BJ531" s="8">
        <f t="shared" si="779"/>
        <v>0.49030339994316441</v>
      </c>
      <c r="BK531" s="8">
        <f t="shared" si="780"/>
        <v>0.30393313056322585</v>
      </c>
      <c r="BL531" s="8">
        <f t="shared" si="781"/>
        <v>0.19822088588456563</v>
      </c>
      <c r="BM531" s="8">
        <f t="shared" si="782"/>
        <v>0.29167883303032821</v>
      </c>
      <c r="BN531" s="8">
        <f t="shared" si="783"/>
        <v>0.70804905166853815</v>
      </c>
    </row>
    <row r="532" spans="1:66" x14ac:dyDescent="0.25">
      <c r="A532" t="s">
        <v>40</v>
      </c>
      <c r="B532" t="s">
        <v>332</v>
      </c>
      <c r="C532" t="s">
        <v>238</v>
      </c>
      <c r="D532" s="10"/>
      <c r="E532">
        <f>VLOOKUP(A532,home!$A$2:$E$405,3,FALSE)</f>
        <v>1.5047999999999999</v>
      </c>
      <c r="F532">
        <f>VLOOKUP(B532,home!$B$2:$E$405,3,FALSE)</f>
        <v>1.1296999999999999</v>
      </c>
      <c r="G532">
        <f>VLOOKUP(C532,away!$B$2:$E$405,4,FALSE)</f>
        <v>0.89710000000000001</v>
      </c>
      <c r="H532">
        <f>VLOOKUP(A532,away!$A$2:$E$405,3,FALSE)</f>
        <v>1.2</v>
      </c>
      <c r="I532">
        <f>VLOOKUP(C532,away!$B$2:$E$405,3,FALSE)</f>
        <v>0.70830000000000004</v>
      </c>
      <c r="J532">
        <f>VLOOKUP(B532,home!$B$2:$E$405,4,FALSE)</f>
        <v>1.0417000000000001</v>
      </c>
      <c r="K532" s="3">
        <f t="shared" si="728"/>
        <v>1.5250453835759998</v>
      </c>
      <c r="L532" s="3">
        <f t="shared" si="729"/>
        <v>0.8854033320000001</v>
      </c>
      <c r="M532" s="5">
        <f t="shared" si="730"/>
        <v>8.9775002091218026E-2</v>
      </c>
      <c r="N532" s="5">
        <f t="shared" si="731"/>
        <v>0.13691095249973778</v>
      </c>
      <c r="O532" s="5">
        <f t="shared" si="732"/>
        <v>7.9487085981871416E-2</v>
      </c>
      <c r="P532" s="5">
        <f t="shared" si="733"/>
        <v>0.12122141353056157</v>
      </c>
      <c r="Q532" s="5">
        <f t="shared" si="734"/>
        <v>0.10439770803535908</v>
      </c>
      <c r="R532" s="5">
        <f t="shared" si="735"/>
        <v>3.518906538965972E-2</v>
      </c>
      <c r="S532" s="5">
        <f t="shared" si="736"/>
        <v>4.0920720568228416E-2</v>
      </c>
      <c r="T532" s="5">
        <f t="shared" si="737"/>
        <v>9.2434078547670107E-2</v>
      </c>
      <c r="U532" s="5">
        <f t="shared" si="738"/>
        <v>5.3664921724854549E-2</v>
      </c>
      <c r="V532" s="5">
        <f t="shared" si="739"/>
        <v>6.1393823749753273E-3</v>
      </c>
      <c r="W532" s="5">
        <f t="shared" si="740"/>
        <v>5.3070414231746466E-2</v>
      </c>
      <c r="X532" s="5">
        <f t="shared" si="741"/>
        <v>4.6988721591408537E-2</v>
      </c>
      <c r="Y532" s="5">
        <f t="shared" si="742"/>
        <v>2.0801985331726731E-2</v>
      </c>
      <c r="Z532" s="5">
        <f t="shared" si="743"/>
        <v>1.0385505248656869E-2</v>
      </c>
      <c r="AA532" s="5">
        <f t="shared" si="744"/>
        <v>1.5838366835568475E-2</v>
      </c>
      <c r="AB532" s="5">
        <f t="shared" si="745"/>
        <v>1.2077114112983463E-2</v>
      </c>
      <c r="AC532" s="5">
        <f t="shared" si="746"/>
        <v>5.1811792840654729E-4</v>
      </c>
      <c r="AD532" s="5">
        <f t="shared" si="747"/>
        <v>2.023369755714775E-2</v>
      </c>
      <c r="AE532" s="5">
        <f t="shared" si="748"/>
        <v>1.7914983235778878E-2</v>
      </c>
      <c r="AF532" s="5">
        <f t="shared" si="749"/>
        <v>7.9309929248413801E-3</v>
      </c>
      <c r="AG532" s="5">
        <f t="shared" si="750"/>
        <v>2.3407091872409956E-3</v>
      </c>
      <c r="AH532" s="5">
        <f t="shared" si="751"/>
        <v>2.2988402379160696E-3</v>
      </c>
      <c r="AI532" s="5">
        <f t="shared" si="752"/>
        <v>3.5058356924126555E-3</v>
      </c>
      <c r="AJ532" s="5">
        <f t="shared" si="753"/>
        <v>2.6732792691449452E-3</v>
      </c>
      <c r="AK532" s="5">
        <f t="shared" si="754"/>
        <v>1.3589574028063068E-3</v>
      </c>
      <c r="AL532" s="5">
        <f t="shared" si="755"/>
        <v>2.7984176527515501E-5</v>
      </c>
      <c r="AM532" s="5">
        <f t="shared" si="756"/>
        <v>6.1714614104402309E-3</v>
      </c>
      <c r="AN532" s="5">
        <f t="shared" si="757"/>
        <v>5.4642324961131994E-3</v>
      </c>
      <c r="AO532" s="5">
        <f t="shared" si="758"/>
        <v>2.4190248294406521E-3</v>
      </c>
      <c r="AP532" s="5">
        <f t="shared" si="759"/>
        <v>7.1393754805916196E-4</v>
      </c>
      <c r="AQ532" s="5">
        <f t="shared" si="760"/>
        <v>1.5803067097287302E-4</v>
      </c>
      <c r="AR532" s="5">
        <f t="shared" si="761"/>
        <v>4.0708016127731235E-4</v>
      </c>
      <c r="AS532" s="5">
        <f t="shared" si="762"/>
        <v>6.2081572070133871E-4</v>
      </c>
      <c r="AT532" s="5">
        <f t="shared" si="763"/>
        <v>4.7338607445349205E-4</v>
      </c>
      <c r="AU532" s="5">
        <f t="shared" si="764"/>
        <v>2.4064508249815414E-4</v>
      </c>
      <c r="AV532" s="5">
        <f t="shared" si="765"/>
        <v>9.1748668036018921E-5</v>
      </c>
      <c r="AW532" s="5">
        <f t="shared" si="766"/>
        <v>1.0496244797594053E-6</v>
      </c>
      <c r="AX532" s="5">
        <f t="shared" si="767"/>
        <v>1.5686264556515519E-3</v>
      </c>
      <c r="AY532" s="5">
        <f t="shared" si="768"/>
        <v>1.3888670904972343E-3</v>
      </c>
      <c r="AZ532" s="5">
        <f t="shared" si="769"/>
        <v>6.1485377481569842E-4</v>
      </c>
      <c r="BA532" s="5">
        <f t="shared" si="770"/>
        <v>1.8146452697153241E-4</v>
      </c>
      <c r="BB532" s="5">
        <f t="shared" si="771"/>
        <v>4.016732420509966E-5</v>
      </c>
      <c r="BC532" s="5">
        <f t="shared" si="772"/>
        <v>7.1128565377439011E-6</v>
      </c>
      <c r="BD532" s="5">
        <f t="shared" si="773"/>
        <v>6.0071688531004938E-5</v>
      </c>
      <c r="BE532" s="5">
        <f t="shared" si="774"/>
        <v>9.1612051277824424E-5</v>
      </c>
      <c r="BF532" s="5">
        <f t="shared" si="775"/>
        <v>6.9856267940586971E-5</v>
      </c>
      <c r="BG532" s="5">
        <f t="shared" si="776"/>
        <v>3.5511326312213415E-5</v>
      </c>
      <c r="BH532" s="5">
        <f t="shared" si="777"/>
        <v>1.3539096064275504E-5</v>
      </c>
      <c r="BI532" s="5">
        <f t="shared" si="778"/>
        <v>4.1295471901230683E-6</v>
      </c>
      <c r="BJ532" s="8">
        <f t="shared" si="779"/>
        <v>0.52175202212636274</v>
      </c>
      <c r="BK532" s="8">
        <f t="shared" si="780"/>
        <v>0.25999148776041464</v>
      </c>
      <c r="BL532" s="8">
        <f t="shared" si="781"/>
        <v>0.20820186233149995</v>
      </c>
      <c r="BM532" s="8">
        <f t="shared" si="782"/>
        <v>0.43196183247250913</v>
      </c>
      <c r="BN532" s="8">
        <f t="shared" si="783"/>
        <v>0.56698122752840763</v>
      </c>
    </row>
    <row r="533" spans="1:66" x14ac:dyDescent="0.25">
      <c r="A533" t="s">
        <v>40</v>
      </c>
      <c r="B533" t="s">
        <v>233</v>
      </c>
      <c r="C533" t="s">
        <v>318</v>
      </c>
      <c r="D533" s="10"/>
      <c r="E533">
        <f>VLOOKUP(A533,home!$A$2:$E$405,3,FALSE)</f>
        <v>1.5047999999999999</v>
      </c>
      <c r="F533">
        <f>VLOOKUP(B533,home!$B$2:$E$405,3,FALSE)</f>
        <v>1.1629</v>
      </c>
      <c r="G533">
        <f>VLOOKUP(C533,away!$B$2:$E$405,4,FALSE)</f>
        <v>1.03</v>
      </c>
      <c r="H533">
        <f>VLOOKUP(A533,away!$A$2:$E$405,3,FALSE)</f>
        <v>1.2</v>
      </c>
      <c r="I533">
        <f>VLOOKUP(C533,away!$B$2:$E$405,3,FALSE)</f>
        <v>0.95830000000000004</v>
      </c>
      <c r="J533">
        <f>VLOOKUP(B533,home!$B$2:$E$405,4,FALSE)</f>
        <v>1.125</v>
      </c>
      <c r="K533" s="3">
        <f t="shared" si="728"/>
        <v>1.8024298775999998</v>
      </c>
      <c r="L533" s="3">
        <f t="shared" si="729"/>
        <v>1.2937050000000001</v>
      </c>
      <c r="M533" s="5">
        <f t="shared" si="730"/>
        <v>4.5223660007659712E-2</v>
      </c>
      <c r="N533" s="5">
        <f t="shared" si="731"/>
        <v>8.1512475972230103E-2</v>
      </c>
      <c r="O533" s="5">
        <f t="shared" si="732"/>
        <v>5.8506075070209412E-2</v>
      </c>
      <c r="P533" s="5">
        <f t="shared" si="733"/>
        <v>0.10545309772765396</v>
      </c>
      <c r="Q533" s="5">
        <f t="shared" si="734"/>
        <v>7.3460261044749828E-2</v>
      </c>
      <c r="R533" s="5">
        <f t="shared" si="735"/>
        <v>3.7844800924352648E-2</v>
      </c>
      <c r="S533" s="5">
        <f t="shared" si="736"/>
        <v>6.147421404235439E-2</v>
      </c>
      <c r="T533" s="5">
        <f t="shared" si="737"/>
        <v>9.5035907014898099E-2</v>
      </c>
      <c r="U533" s="5">
        <f t="shared" si="738"/>
        <v>6.8212599897877313E-2</v>
      </c>
      <c r="V533" s="5">
        <f t="shared" si="739"/>
        <v>1.5927371498412606E-2</v>
      </c>
      <c r="W533" s="5">
        <f t="shared" si="740"/>
        <v>4.4135656441117485E-2</v>
      </c>
      <c r="X533" s="5">
        <f t="shared" si="741"/>
        <v>5.7098519416155909E-2</v>
      </c>
      <c r="Y533" s="5">
        <f t="shared" si="742"/>
        <v>3.6934320030639005E-2</v>
      </c>
      <c r="Z533" s="5">
        <f t="shared" si="743"/>
        <v>1.6320002726613211E-2</v>
      </c>
      <c r="AA533" s="5">
        <f t="shared" si="744"/>
        <v>2.9415660516961113E-2</v>
      </c>
      <c r="AB533" s="5">
        <f t="shared" si="745"/>
        <v>2.6509832692554691E-2</v>
      </c>
      <c r="AC533" s="5">
        <f t="shared" si="746"/>
        <v>2.3212277916060372E-3</v>
      </c>
      <c r="AD533" s="5">
        <f t="shared" si="747"/>
        <v>1.9887856459239774E-2</v>
      </c>
      <c r="AE533" s="5">
        <f t="shared" si="748"/>
        <v>2.5729019340600793E-2</v>
      </c>
      <c r="AF533" s="5">
        <f t="shared" si="749"/>
        <v>1.664288048301598E-2</v>
      </c>
      <c r="AG533" s="5">
        <f t="shared" si="750"/>
        <v>7.1769925650933949E-3</v>
      </c>
      <c r="AH533" s="5">
        <f t="shared" si="751"/>
        <v>5.2783172818582852E-3</v>
      </c>
      <c r="AI533" s="5">
        <f t="shared" si="752"/>
        <v>9.5137967722737932E-3</v>
      </c>
      <c r="AJ533" s="5">
        <f t="shared" si="753"/>
        <v>8.5739757758803645E-3</v>
      </c>
      <c r="AK533" s="5">
        <f t="shared" si="754"/>
        <v>5.1513300360884699E-3</v>
      </c>
      <c r="AL533" s="5">
        <f t="shared" si="755"/>
        <v>2.1650672335226114E-4</v>
      </c>
      <c r="AM533" s="5">
        <f t="shared" si="756"/>
        <v>7.1692933367107749E-3</v>
      </c>
      <c r="AN533" s="5">
        <f t="shared" si="757"/>
        <v>9.2749506361694128E-3</v>
      </c>
      <c r="AO533" s="5">
        <f t="shared" si="758"/>
        <v>5.9995250063827775E-3</v>
      </c>
      <c r="AP533" s="5">
        <f t="shared" si="759"/>
        <v>2.5872051661274768E-3</v>
      </c>
      <c r="AQ533" s="5">
        <f t="shared" si="760"/>
        <v>8.3677006486123663E-4</v>
      </c>
      <c r="AR533" s="5">
        <f t="shared" si="761"/>
        <v>1.3657170918252939E-3</v>
      </c>
      <c r="AS533" s="5">
        <f t="shared" si="762"/>
        <v>2.4616092906548921E-3</v>
      </c>
      <c r="AT533" s="5">
        <f t="shared" si="763"/>
        <v>2.2184390662270603E-3</v>
      </c>
      <c r="AU533" s="5">
        <f t="shared" si="764"/>
        <v>1.3328602848675659E-3</v>
      </c>
      <c r="AV533" s="5">
        <f t="shared" si="765"/>
        <v>6.0059680002793735E-4</v>
      </c>
      <c r="AW533" s="5">
        <f t="shared" si="766"/>
        <v>1.4023697042957125E-5</v>
      </c>
      <c r="AX533" s="5">
        <f t="shared" si="767"/>
        <v>2.1536914185610171E-3</v>
      </c>
      <c r="AY533" s="5">
        <f t="shared" si="768"/>
        <v>2.7862413566494813E-3</v>
      </c>
      <c r="AZ533" s="5">
        <f t="shared" si="769"/>
        <v>1.8022871871521092E-3</v>
      </c>
      <c r="BA533" s="5">
        <f t="shared" si="770"/>
        <v>7.7720931515153958E-4</v>
      </c>
      <c r="BB533" s="5">
        <f t="shared" si="771"/>
        <v>2.5136989426453063E-4</v>
      </c>
      <c r="BC533" s="5">
        <f t="shared" si="772"/>
        <v>6.503969781189888E-5</v>
      </c>
      <c r="BD533" s="5">
        <f t="shared" si="773"/>
        <v>2.9447250504664068E-4</v>
      </c>
      <c r="BE533" s="5">
        <f t="shared" si="774"/>
        <v>5.3076604122778194E-4</v>
      </c>
      <c r="BF533" s="5">
        <f t="shared" si="775"/>
        <v>4.7833428536221386E-4</v>
      </c>
      <c r="BG533" s="5">
        <f t="shared" si="776"/>
        <v>2.8738800247243282E-4</v>
      </c>
      <c r="BH533" s="5">
        <f t="shared" si="777"/>
        <v>1.2949918053002397E-4</v>
      </c>
      <c r="BI533" s="5">
        <f t="shared" si="778"/>
        <v>4.6682638422406227E-5</v>
      </c>
      <c r="BJ533" s="8">
        <f t="shared" si="779"/>
        <v>0.49131747184758268</v>
      </c>
      <c r="BK533" s="8">
        <f t="shared" si="780"/>
        <v>0.23340231914768847</v>
      </c>
      <c r="BL533" s="8">
        <f t="shared" si="781"/>
        <v>0.25875275415472027</v>
      </c>
      <c r="BM533" s="8">
        <f t="shared" si="782"/>
        <v>0.59501995947014275</v>
      </c>
      <c r="BN533" s="8">
        <f t="shared" si="783"/>
        <v>0.40200037074685568</v>
      </c>
    </row>
    <row r="534" spans="1:66" x14ac:dyDescent="0.25">
      <c r="A534" t="s">
        <v>69</v>
      </c>
      <c r="B534" t="s">
        <v>74</v>
      </c>
      <c r="C534" t="s">
        <v>78</v>
      </c>
      <c r="D534" s="10"/>
      <c r="E534">
        <f>VLOOKUP(A534,home!$A$2:$E$405,3,FALSE)</f>
        <v>1.3526</v>
      </c>
      <c r="F534">
        <f>VLOOKUP(B534,home!$B$2:$E$405,3,FALSE)</f>
        <v>1.2452000000000001</v>
      </c>
      <c r="G534">
        <f>VLOOKUP(C534,away!$B$2:$E$405,4,FALSE)</f>
        <v>0.7782</v>
      </c>
      <c r="H534">
        <f>VLOOKUP(A534,away!$A$2:$E$405,3,FALSE)</f>
        <v>1.3421000000000001</v>
      </c>
      <c r="I534">
        <f>VLOOKUP(C534,away!$B$2:$E$405,3,FALSE)</f>
        <v>1.3332999999999999</v>
      </c>
      <c r="J534">
        <f>VLOOKUP(B534,home!$B$2:$E$405,4,FALSE)</f>
        <v>0.86270000000000002</v>
      </c>
      <c r="K534" s="3">
        <f t="shared" si="728"/>
        <v>1.310689202064</v>
      </c>
      <c r="L534" s="3">
        <f t="shared" si="729"/>
        <v>1.5437342990110001</v>
      </c>
      <c r="M534" s="5">
        <f t="shared" si="730"/>
        <v>5.7589011556099592E-2</v>
      </c>
      <c r="N534" s="5">
        <f t="shared" si="731"/>
        <v>7.5481295604118648E-2</v>
      </c>
      <c r="O534" s="5">
        <f t="shared" si="732"/>
        <v>8.8902132385291779E-2</v>
      </c>
      <c r="P534" s="5">
        <f t="shared" si="733"/>
        <v>0.11652306495786616</v>
      </c>
      <c r="Q534" s="5">
        <f t="shared" si="734"/>
        <v>4.9466259553059611E-2</v>
      </c>
      <c r="R534" s="5">
        <f t="shared" si="735"/>
        <v>6.8620635509195782E-2</v>
      </c>
      <c r="S534" s="5">
        <f t="shared" si="736"/>
        <v>5.8941907059598689E-2</v>
      </c>
      <c r="T534" s="5">
        <f t="shared" si="737"/>
        <v>7.6362761515838651E-2</v>
      </c>
      <c r="U534" s="5">
        <f t="shared" si="738"/>
        <v>8.9940326000672394E-2</v>
      </c>
      <c r="V534" s="5">
        <f t="shared" si="739"/>
        <v>1.3251161558361736E-2</v>
      </c>
      <c r="W534" s="5">
        <f t="shared" si="740"/>
        <v>2.1611630754230136E-2</v>
      </c>
      <c r="X534" s="5">
        <f t="shared" si="741"/>
        <v>3.3362615652866023E-2</v>
      </c>
      <c r="Y534" s="5">
        <f t="shared" si="742"/>
        <v>2.5751507044025283E-2</v>
      </c>
      <c r="Z534" s="5">
        <f t="shared" si="743"/>
        <v>3.531067621849257E-2</v>
      </c>
      <c r="AA534" s="5">
        <f t="shared" si="744"/>
        <v>4.6281322037156285E-2</v>
      </c>
      <c r="AB534" s="5">
        <f t="shared" si="745"/>
        <v>3.0330214525673707E-2</v>
      </c>
      <c r="AC534" s="5">
        <f t="shared" si="746"/>
        <v>1.6757384756552376E-3</v>
      </c>
      <c r="AD534" s="5">
        <f t="shared" si="747"/>
        <v>7.0815327671409217E-3</v>
      </c>
      <c r="AE534" s="5">
        <f t="shared" si="748"/>
        <v>1.0932005022205716E-2</v>
      </c>
      <c r="AF534" s="5">
        <f t="shared" si="749"/>
        <v>8.4380555548697386E-3</v>
      </c>
      <c r="AG534" s="5">
        <f t="shared" si="750"/>
        <v>4.3420385923375717E-3</v>
      </c>
      <c r="AH534" s="5">
        <f t="shared" si="751"/>
        <v>1.3627575499939754E-2</v>
      </c>
      <c r="AI534" s="5">
        <f t="shared" si="752"/>
        <v>1.7861516058082949E-2</v>
      </c>
      <c r="AJ534" s="5">
        <f t="shared" si="753"/>
        <v>1.1705448114911038E-2</v>
      </c>
      <c r="AK534" s="5">
        <f t="shared" si="754"/>
        <v>5.1140681498447662E-3</v>
      </c>
      <c r="AL534" s="5">
        <f t="shared" si="755"/>
        <v>1.3562461169242928E-4</v>
      </c>
      <c r="AM534" s="5">
        <f t="shared" si="756"/>
        <v>1.8563377063908002E-3</v>
      </c>
      <c r="AN534" s="5">
        <f t="shared" si="757"/>
        <v>2.8656921879028894E-3</v>
      </c>
      <c r="AO534" s="5">
        <f t="shared" si="758"/>
        <v>2.2119336604367835E-3</v>
      </c>
      <c r="AP534" s="5">
        <f t="shared" si="759"/>
        <v>1.1382126195844046E-3</v>
      </c>
      <c r="AQ534" s="5">
        <f t="shared" si="760"/>
        <v>4.3927446510490123E-4</v>
      </c>
      <c r="AR534" s="5">
        <f t="shared" si="761"/>
        <v>4.2074711423237933E-3</v>
      </c>
      <c r="AS534" s="5">
        <f t="shared" si="762"/>
        <v>5.5146869942396788E-3</v>
      </c>
      <c r="AT534" s="5">
        <f t="shared" si="763"/>
        <v>3.6140203480563632E-3</v>
      </c>
      <c r="AU534" s="5">
        <f t="shared" si="764"/>
        <v>1.578952482079018E-3</v>
      </c>
      <c r="AV534" s="5">
        <f t="shared" si="765"/>
        <v>5.1737899220827982E-4</v>
      </c>
      <c r="AW534" s="5">
        <f t="shared" si="766"/>
        <v>7.6226904187594587E-6</v>
      </c>
      <c r="AX534" s="5">
        <f t="shared" si="767"/>
        <v>4.0551363119177851E-4</v>
      </c>
      <c r="AY534" s="5">
        <f t="shared" si="768"/>
        <v>6.2600530118724529E-4</v>
      </c>
      <c r="AZ534" s="5">
        <f t="shared" si="769"/>
        <v>4.8319292740273113E-4</v>
      </c>
      <c r="BA534" s="5">
        <f t="shared" si="770"/>
        <v>2.4864049835704281E-4</v>
      </c>
      <c r="BB534" s="5">
        <f t="shared" si="771"/>
        <v>9.5958716359238779E-5</v>
      </c>
      <c r="BC534" s="5">
        <f t="shared" si="772"/>
        <v>2.9626952346564965E-5</v>
      </c>
      <c r="BD534" s="5">
        <f t="shared" si="773"/>
        <v>1.0825362524173718E-3</v>
      </c>
      <c r="BE534" s="5">
        <f t="shared" si="774"/>
        <v>1.4188685768862777E-3</v>
      </c>
      <c r="BF534" s="5">
        <f t="shared" si="775"/>
        <v>9.2984786143637972E-4</v>
      </c>
      <c r="BG534" s="5">
        <f t="shared" si="776"/>
        <v>4.0624718384898838E-4</v>
      </c>
      <c r="BH534" s="5">
        <f t="shared" si="777"/>
        <v>1.3311594930994435E-4</v>
      </c>
      <c r="BI534" s="5">
        <f t="shared" si="778"/>
        <v>3.4894727476608557E-5</v>
      </c>
      <c r="BJ534" s="8">
        <f t="shared" si="779"/>
        <v>0.32323009072695663</v>
      </c>
      <c r="BK534" s="8">
        <f t="shared" si="780"/>
        <v>0.24874251352046109</v>
      </c>
      <c r="BL534" s="8">
        <f t="shared" si="781"/>
        <v>0.39182125879105106</v>
      </c>
      <c r="BM534" s="8">
        <f t="shared" si="782"/>
        <v>0.54190375708056138</v>
      </c>
      <c r="BN534" s="8">
        <f t="shared" si="783"/>
        <v>0.45658239956563157</v>
      </c>
    </row>
    <row r="535" spans="1:66" x14ac:dyDescent="0.25">
      <c r="A535" t="s">
        <v>154</v>
      </c>
      <c r="B535" t="s">
        <v>163</v>
      </c>
      <c r="C535" t="s">
        <v>169</v>
      </c>
      <c r="D535" s="10"/>
      <c r="E535">
        <f>VLOOKUP(A535,home!$A$2:$E$405,3,FALSE)</f>
        <v>1.3447</v>
      </c>
      <c r="F535">
        <f>VLOOKUP(B535,home!$B$2:$E$405,3,FALSE)</f>
        <v>1.4873000000000001</v>
      </c>
      <c r="G535">
        <f>VLOOKUP(C535,away!$B$2:$E$405,4,FALSE)</f>
        <v>0.78280000000000005</v>
      </c>
      <c r="H535">
        <f>VLOOKUP(A535,away!$A$2:$E$405,3,FALSE)</f>
        <v>1.05</v>
      </c>
      <c r="I535">
        <f>VLOOKUP(C535,away!$B$2:$E$405,3,FALSE)</f>
        <v>1.1028</v>
      </c>
      <c r="J535">
        <f>VLOOKUP(B535,home!$B$2:$E$405,4,FALSE)</f>
        <v>0.90229999999999999</v>
      </c>
      <c r="K535" s="3">
        <f t="shared" si="728"/>
        <v>1.5655783242680004</v>
      </c>
      <c r="L535" s="3">
        <f t="shared" si="729"/>
        <v>1.044809262</v>
      </c>
      <c r="M535" s="5">
        <f t="shared" si="730"/>
        <v>7.3506048306251459E-2</v>
      </c>
      <c r="N535" s="5">
        <f t="shared" si="731"/>
        <v>0.11507947593086383</v>
      </c>
      <c r="O535" s="5">
        <f t="shared" si="732"/>
        <v>7.6799800083390921E-2</v>
      </c>
      <c r="P535" s="5">
        <f t="shared" si="733"/>
        <v>0.1202361023186726</v>
      </c>
      <c r="Q535" s="5">
        <f t="shared" si="734"/>
        <v>9.0082966542740769E-2</v>
      </c>
      <c r="R535" s="5">
        <f t="shared" si="735"/>
        <v>4.0120571223437609E-2</v>
      </c>
      <c r="S535" s="5">
        <f t="shared" si="736"/>
        <v>4.9168471962180063E-2</v>
      </c>
      <c r="T535" s="5">
        <f t="shared" si="737"/>
        <v>9.4119517792291663E-2</v>
      </c>
      <c r="U535" s="5">
        <f t="shared" si="738"/>
        <v>6.2811896664664399E-2</v>
      </c>
      <c r="V535" s="5">
        <f t="shared" si="739"/>
        <v>8.9362645235317138E-3</v>
      </c>
      <c r="W535" s="5">
        <f t="shared" si="740"/>
        <v>4.7010646601691491E-2</v>
      </c>
      <c r="X535" s="5">
        <f t="shared" si="741"/>
        <v>4.911715898205609E-2</v>
      </c>
      <c r="Y535" s="5">
        <f t="shared" si="742"/>
        <v>2.5659031313789347E-2</v>
      </c>
      <c r="Z535" s="5">
        <f t="shared" si="743"/>
        <v>1.3972781470326098E-2</v>
      </c>
      <c r="AA535" s="5">
        <f t="shared" si="744"/>
        <v>2.1875483799676097E-2</v>
      </c>
      <c r="AB535" s="5">
        <f t="shared" si="745"/>
        <v>1.7123891634824352E-2</v>
      </c>
      <c r="AC535" s="5">
        <f t="shared" si="746"/>
        <v>9.1358265778476028E-4</v>
      </c>
      <c r="AD535" s="5">
        <f t="shared" si="747"/>
        <v>1.8399712332357827E-2</v>
      </c>
      <c r="AE535" s="5">
        <f t="shared" si="748"/>
        <v>1.9224189862983077E-2</v>
      </c>
      <c r="AF535" s="5">
        <f t="shared" si="749"/>
        <v>1.0042805811645615E-2</v>
      </c>
      <c r="AG535" s="5">
        <f t="shared" si="750"/>
        <v>3.4976055094915895E-3</v>
      </c>
      <c r="AH535" s="5">
        <f t="shared" si="751"/>
        <v>3.6497228740246706E-3</v>
      </c>
      <c r="AI535" s="5">
        <f t="shared" si="752"/>
        <v>5.7139270211581331E-3</v>
      </c>
      <c r="AJ535" s="5">
        <f t="shared" si="753"/>
        <v>4.4728001453872004E-3</v>
      </c>
      <c r="AK535" s="5">
        <f t="shared" si="754"/>
        <v>2.3341729854669878E-3</v>
      </c>
      <c r="AL535" s="5">
        <f t="shared" si="755"/>
        <v>5.9775009240229414E-5</v>
      </c>
      <c r="AM535" s="5">
        <f t="shared" si="756"/>
        <v>5.7612381600612023E-3</v>
      </c>
      <c r="AN535" s="5">
        <f t="shared" si="757"/>
        <v>6.019394990219782E-3</v>
      </c>
      <c r="AO535" s="5">
        <f t="shared" si="758"/>
        <v>3.1445598187090137E-3</v>
      </c>
      <c r="AP535" s="5">
        <f t="shared" si="759"/>
        <v>1.095155074500073E-3</v>
      </c>
      <c r="AQ535" s="5">
        <f t="shared" si="760"/>
        <v>2.8605704129099405E-4</v>
      </c>
      <c r="AR535" s="5">
        <f t="shared" si="761"/>
        <v>7.6265285250284713E-4</v>
      </c>
      <c r="AS535" s="5">
        <f t="shared" si="762"/>
        <v>1.1939927748196178E-3</v>
      </c>
      <c r="AT535" s="5">
        <f t="shared" si="763"/>
        <v>9.3464460379509887E-4</v>
      </c>
      <c r="AU535" s="5">
        <f t="shared" si="764"/>
        <v>4.8775311086522011E-4</v>
      </c>
      <c r="AV535" s="5">
        <f t="shared" si="765"/>
        <v>1.9090392449121882E-4</v>
      </c>
      <c r="AW535" s="5">
        <f t="shared" si="766"/>
        <v>2.715994992065836E-6</v>
      </c>
      <c r="AX535" s="5">
        <f t="shared" si="767"/>
        <v>1.5032782640562457E-3</v>
      </c>
      <c r="AY535" s="5">
        <f t="shared" si="768"/>
        <v>1.5706390536492471E-3</v>
      </c>
      <c r="AZ535" s="5">
        <f t="shared" si="769"/>
        <v>8.2050911525582417E-4</v>
      </c>
      <c r="BA535" s="5">
        <f t="shared" si="770"/>
        <v>2.8575850772490357E-4</v>
      </c>
      <c r="BB535" s="5">
        <f t="shared" si="771"/>
        <v>7.4640783891569444E-5</v>
      </c>
      <c r="BC535" s="5">
        <f t="shared" si="772"/>
        <v>1.5597076466570434E-5</v>
      </c>
      <c r="BD535" s="5">
        <f t="shared" si="773"/>
        <v>1.3280446066428239E-4</v>
      </c>
      <c r="BE535" s="5">
        <f t="shared" si="774"/>
        <v>2.0791578498210276E-4</v>
      </c>
      <c r="BF535" s="5">
        <f t="shared" si="775"/>
        <v>1.6275422312057321E-4</v>
      </c>
      <c r="BG535" s="5">
        <f t="shared" si="776"/>
        <v>8.4934827966882444E-5</v>
      </c>
      <c r="BH535" s="5">
        <f t="shared" si="777"/>
        <v>3.3243031410095668E-5</v>
      </c>
      <c r="BI535" s="5">
        <f t="shared" si="778"/>
        <v>1.040891388172121E-5</v>
      </c>
      <c r="BJ535" s="8">
        <f t="shared" si="779"/>
        <v>0.49280993856573674</v>
      </c>
      <c r="BK535" s="8">
        <f t="shared" si="780"/>
        <v>0.25439088383130998</v>
      </c>
      <c r="BL535" s="8">
        <f t="shared" si="781"/>
        <v>0.23910427494053005</v>
      </c>
      <c r="BM535" s="8">
        <f t="shared" si="782"/>
        <v>0.48288499134388851</v>
      </c>
      <c r="BN535" s="8">
        <f t="shared" si="783"/>
        <v>0.51582496440535719</v>
      </c>
    </row>
    <row r="536" spans="1:66" x14ac:dyDescent="0.25">
      <c r="A536" t="s">
        <v>24</v>
      </c>
      <c r="B536" t="s">
        <v>326</v>
      </c>
      <c r="C536" t="s">
        <v>183</v>
      </c>
      <c r="D536" s="10"/>
      <c r="E536">
        <f>VLOOKUP(A536,home!$A$2:$E$405,3,FALSE)</f>
        <v>1.6263000000000001</v>
      </c>
      <c r="F536">
        <f>VLOOKUP(B536,home!$B$2:$E$405,3,FALSE)</f>
        <v>0.71199999999999997</v>
      </c>
      <c r="G536">
        <f>VLOOKUP(C536,away!$B$2:$E$405,4,FALSE)</f>
        <v>1.2621</v>
      </c>
      <c r="H536">
        <f>VLOOKUP(A536,away!$A$2:$E$405,3,FALSE)</f>
        <v>1.4262999999999999</v>
      </c>
      <c r="I536">
        <f>VLOOKUP(C536,away!$B$2:$E$405,3,FALSE)</f>
        <v>0.88560000000000005</v>
      </c>
      <c r="J536">
        <f>VLOOKUP(B536,home!$B$2:$E$405,4,FALSE)</f>
        <v>1.1808000000000001</v>
      </c>
      <c r="K536" s="3">
        <f t="shared" si="728"/>
        <v>1.46141789976</v>
      </c>
      <c r="L536" s="3">
        <f t="shared" si="729"/>
        <v>1.4915054154240002</v>
      </c>
      <c r="M536" s="5">
        <f t="shared" si="730"/>
        <v>5.2186923915129482E-2</v>
      </c>
      <c r="N536" s="5">
        <f t="shared" si="731"/>
        <v>7.6266904742983449E-2</v>
      </c>
      <c r="O536" s="5">
        <f t="shared" si="732"/>
        <v>7.7837079633735887E-2</v>
      </c>
      <c r="P536" s="5">
        <f t="shared" si="733"/>
        <v>0.11375250144178617</v>
      </c>
      <c r="Q536" s="5">
        <f t="shared" si="734"/>
        <v>5.5728909875343444E-2</v>
      </c>
      <c r="R536" s="5">
        <f t="shared" si="735"/>
        <v>5.8047212897253113E-2</v>
      </c>
      <c r="S536" s="5">
        <f t="shared" si="736"/>
        <v>6.1986943344787979E-2</v>
      </c>
      <c r="T536" s="5">
        <f t="shared" si="737"/>
        <v>8.3119970874750787E-2</v>
      </c>
      <c r="U536" s="5">
        <f t="shared" si="738"/>
        <v>8.4831235959225232E-2</v>
      </c>
      <c r="V536" s="5">
        <f t="shared" si="739"/>
        <v>1.5012636485268663E-2</v>
      </c>
      <c r="W536" s="5">
        <f t="shared" si="740"/>
        <v>2.7147742141979587E-2</v>
      </c>
      <c r="X536" s="5">
        <f t="shared" si="741"/>
        <v>4.0491004421296897E-2</v>
      </c>
      <c r="Y536" s="5">
        <f t="shared" si="742"/>
        <v>3.0196276185160728E-2</v>
      </c>
      <c r="Z536" s="5">
        <f t="shared" si="743"/>
        <v>2.8859244128840958E-2</v>
      </c>
      <c r="AA536" s="5">
        <f t="shared" si="744"/>
        <v>4.2175415943431861E-2</v>
      </c>
      <c r="AB536" s="5">
        <f t="shared" si="745"/>
        <v>3.0817953894777317E-2</v>
      </c>
      <c r="AC536" s="5">
        <f t="shared" si="746"/>
        <v>2.0452021614322082E-3</v>
      </c>
      <c r="AD536" s="5">
        <f t="shared" si="747"/>
        <v>9.9185490760894633E-3</v>
      </c>
      <c r="AE536" s="5">
        <f t="shared" si="748"/>
        <v>1.4793569660136148E-2</v>
      </c>
      <c r="AF536" s="5">
        <f t="shared" si="749"/>
        <v>1.1032344630772626E-2</v>
      </c>
      <c r="AG536" s="5">
        <f t="shared" si="750"/>
        <v>5.4849339205404199E-3</v>
      </c>
      <c r="AH536" s="5">
        <f t="shared" si="751"/>
        <v>1.0760929725802396E-2</v>
      </c>
      <c r="AI536" s="5">
        <f t="shared" si="752"/>
        <v>1.5726215319347092E-2</v>
      </c>
      <c r="AJ536" s="5">
        <f t="shared" si="753"/>
        <v>1.1491286281586886E-2</v>
      </c>
      <c r="AK536" s="5">
        <f t="shared" si="754"/>
        <v>5.5978571543925373E-3</v>
      </c>
      <c r="AL536" s="5">
        <f t="shared" si="755"/>
        <v>1.7831812596995374E-4</v>
      </c>
      <c r="AM536" s="5">
        <f t="shared" si="756"/>
        <v>2.8990290318890318E-3</v>
      </c>
      <c r="AN536" s="5">
        <f t="shared" si="757"/>
        <v>4.3239175005338869E-3</v>
      </c>
      <c r="AO536" s="5">
        <f t="shared" si="758"/>
        <v>3.2245731839464502E-3</v>
      </c>
      <c r="AP536" s="5">
        <f t="shared" si="759"/>
        <v>1.6031561220957134E-3</v>
      </c>
      <c r="AQ536" s="5">
        <f t="shared" si="760"/>
        <v>5.9777900946897421E-4</v>
      </c>
      <c r="AR536" s="5">
        <f t="shared" si="761"/>
        <v>3.2099969922062713E-3</v>
      </c>
      <c r="AS536" s="5">
        <f t="shared" si="762"/>
        <v>4.6911470625860064E-3</v>
      </c>
      <c r="AT536" s="5">
        <f t="shared" si="763"/>
        <v>3.4278631438348682E-3</v>
      </c>
      <c r="AU536" s="5">
        <f t="shared" si="764"/>
        <v>1.6698468521092885E-3</v>
      </c>
      <c r="AV536" s="5">
        <f t="shared" si="765"/>
        <v>6.1008601988260102E-4</v>
      </c>
      <c r="AW536" s="5">
        <f t="shared" si="766"/>
        <v>1.0796730163927133E-5</v>
      </c>
      <c r="AX536" s="5">
        <f t="shared" si="767"/>
        <v>7.0611548652108861E-4</v>
      </c>
      <c r="AY536" s="5">
        <f t="shared" si="768"/>
        <v>1.0531750720609563E-3</v>
      </c>
      <c r="AZ536" s="5">
        <f t="shared" si="769"/>
        <v>7.8540816168423894E-4</v>
      </c>
      <c r="BA536" s="5">
        <f t="shared" si="770"/>
        <v>3.9048017549008363E-4</v>
      </c>
      <c r="BB536" s="5">
        <f t="shared" si="771"/>
        <v>1.4560082408979349E-4</v>
      </c>
      <c r="BC536" s="5">
        <f t="shared" si="772"/>
        <v>4.3432883524024789E-5</v>
      </c>
      <c r="BD536" s="5">
        <f t="shared" si="773"/>
        <v>7.9795464956173429E-4</v>
      </c>
      <c r="BE536" s="5">
        <f t="shared" si="774"/>
        <v>1.1661452080662365E-3</v>
      </c>
      <c r="BF536" s="5">
        <f t="shared" si="775"/>
        <v>8.5211274039367403E-4</v>
      </c>
      <c r="BG536" s="5">
        <f t="shared" si="776"/>
        <v>4.1509760380828718E-4</v>
      </c>
      <c r="BH536" s="5">
        <f t="shared" si="777"/>
        <v>1.5165776708822893E-4</v>
      </c>
      <c r="BI536" s="5">
        <f t="shared" si="778"/>
        <v>4.4327075092074171E-5</v>
      </c>
      <c r="BJ536" s="8">
        <f t="shared" si="779"/>
        <v>0.36995287298035801</v>
      </c>
      <c r="BK536" s="8">
        <f t="shared" si="780"/>
        <v>0.24621570054643541</v>
      </c>
      <c r="BL536" s="8">
        <f t="shared" si="781"/>
        <v>0.35432142192418159</v>
      </c>
      <c r="BM536" s="8">
        <f t="shared" si="782"/>
        <v>0.56448732873168705</v>
      </c>
      <c r="BN536" s="8">
        <f t="shared" si="783"/>
        <v>0.43381953250623156</v>
      </c>
    </row>
    <row r="537" spans="1:66" s="10" customFormat="1" x14ac:dyDescent="0.25">
      <c r="A537" t="s">
        <v>24</v>
      </c>
      <c r="B537" t="s">
        <v>184</v>
      </c>
      <c r="C537" t="s">
        <v>327</v>
      </c>
      <c r="E537">
        <f>VLOOKUP(A537,home!$A$2:$E$405,3,FALSE)</f>
        <v>1.6263000000000001</v>
      </c>
      <c r="F537">
        <f>VLOOKUP(B537,home!$B$2:$E$405,3,FALSE)</f>
        <v>1.0356000000000001</v>
      </c>
      <c r="G537">
        <f>VLOOKUP(C537,away!$B$2:$E$405,4,FALSE)</f>
        <v>0.55020000000000002</v>
      </c>
      <c r="H537">
        <f>VLOOKUP(A537,away!$A$2:$E$405,3,FALSE)</f>
        <v>1.4262999999999999</v>
      </c>
      <c r="I537">
        <f>VLOOKUP(C537,away!$B$2:$E$405,3,FALSE)</f>
        <v>1.5867</v>
      </c>
      <c r="J537">
        <f>VLOOKUP(B537,home!$B$2:$E$405,4,FALSE)</f>
        <v>0.95940000000000003</v>
      </c>
      <c r="K537" s="3">
        <f t="shared" si="728"/>
        <v>0.92664479325600013</v>
      </c>
      <c r="L537" s="3">
        <f t="shared" si="729"/>
        <v>2.1712279354740001</v>
      </c>
      <c r="M537" s="5">
        <f t="shared" si="730"/>
        <v>4.5145136270058346E-2</v>
      </c>
      <c r="N537" s="5">
        <f t="shared" si="731"/>
        <v>4.1833505465482174E-2</v>
      </c>
      <c r="O537" s="5">
        <f t="shared" si="732"/>
        <v>9.8020381020331185E-2</v>
      </c>
      <c r="P537" s="5">
        <f t="shared" si="733"/>
        <v>9.083007570545916E-2</v>
      </c>
      <c r="Q537" s="5">
        <f t="shared" si="734"/>
        <v>1.9382400011617739E-2</v>
      </c>
      <c r="R537" s="5">
        <f t="shared" si="735"/>
        <v>0.10641229475857429</v>
      </c>
      <c r="S537" s="5">
        <f t="shared" si="736"/>
        <v>4.5686553050295953E-2</v>
      </c>
      <c r="T537" s="5">
        <f t="shared" si="737"/>
        <v>4.2083608361756016E-2</v>
      </c>
      <c r="U537" s="5">
        <f t="shared" si="738"/>
        <v>9.8606398876455628E-2</v>
      </c>
      <c r="V537" s="5">
        <f t="shared" si="739"/>
        <v>1.0213264779956361E-2</v>
      </c>
      <c r="W537" s="5">
        <f t="shared" si="740"/>
        <v>5.9868666838568717E-3</v>
      </c>
      <c r="X537" s="5">
        <f t="shared" si="741"/>
        <v>1.2998852189948628E-2</v>
      </c>
      <c r="Y537" s="5">
        <f t="shared" si="742"/>
        <v>1.4111735501956926E-2</v>
      </c>
      <c r="Z537" s="5">
        <f t="shared" si="743"/>
        <v>7.7015115685903343E-2</v>
      </c>
      <c r="AA537" s="5">
        <f t="shared" si="744"/>
        <v>7.1365655952350837E-2</v>
      </c>
      <c r="AB537" s="5">
        <f t="shared" si="745"/>
        <v>3.3065306752772486E-2</v>
      </c>
      <c r="AC537" s="5">
        <f t="shared" si="746"/>
        <v>1.2842906371103874E-3</v>
      </c>
      <c r="AD537" s="5">
        <f t="shared" si="747"/>
        <v>1.3869247101284462E-3</v>
      </c>
      <c r="AE537" s="5">
        <f t="shared" si="748"/>
        <v>3.0113296750300623E-3</v>
      </c>
      <c r="AF537" s="5">
        <f t="shared" si="749"/>
        <v>3.2691415566735577E-3</v>
      </c>
      <c r="AG537" s="5">
        <f t="shared" si="750"/>
        <v>2.366017157622862E-3</v>
      </c>
      <c r="AH537" s="5">
        <f t="shared" si="751"/>
        <v>4.1804342657748808E-2</v>
      </c>
      <c r="AI537" s="5">
        <f t="shared" si="752"/>
        <v>3.8737776459292626E-2</v>
      </c>
      <c r="AJ537" s="5">
        <f t="shared" si="753"/>
        <v>1.7948079429159183E-2</v>
      </c>
      <c r="AK537" s="5">
        <f t="shared" si="754"/>
        <v>5.543831450658494E-3</v>
      </c>
      <c r="AL537" s="5">
        <f t="shared" si="755"/>
        <v>1.0335750464788496E-4</v>
      </c>
      <c r="AM537" s="5">
        <f t="shared" si="756"/>
        <v>2.5703731225572242E-4</v>
      </c>
      <c r="AN537" s="5">
        <f t="shared" si="757"/>
        <v>5.580865928287781E-4</v>
      </c>
      <c r="AO537" s="5">
        <f t="shared" si="758"/>
        <v>6.0586660038167357E-4</v>
      </c>
      <c r="AP537" s="5">
        <f t="shared" si="759"/>
        <v>4.3849149597311729E-4</v>
      </c>
      <c r="AQ537" s="5">
        <f t="shared" si="760"/>
        <v>2.3801624638115438E-4</v>
      </c>
      <c r="AR537" s="5">
        <f t="shared" si="761"/>
        <v>1.8153351320526322E-2</v>
      </c>
      <c r="AS537" s="5">
        <f t="shared" si="762"/>
        <v>1.6821708481312651E-2</v>
      </c>
      <c r="AT537" s="5">
        <f t="shared" si="763"/>
        <v>7.7938742889393326E-3</v>
      </c>
      <c r="AU537" s="5">
        <f t="shared" si="764"/>
        <v>2.4073843430458142E-3</v>
      </c>
      <c r="AV537" s="5">
        <f t="shared" si="765"/>
        <v>5.57697541712355E-4</v>
      </c>
      <c r="AW537" s="5">
        <f t="shared" si="766"/>
        <v>5.7764128145227815E-6</v>
      </c>
      <c r="AX537" s="5">
        <f t="shared" si="767"/>
        <v>3.9697047845713634E-5</v>
      </c>
      <c r="AY537" s="5">
        <f t="shared" si="768"/>
        <v>8.6191339238461421E-5</v>
      </c>
      <c r="AZ537" s="5">
        <f t="shared" si="769"/>
        <v>9.3570521775231894E-5</v>
      </c>
      <c r="BA537" s="5">
        <f t="shared" si="770"/>
        <v>6.7720976938420564E-5</v>
      </c>
      <c r="BB537" s="5">
        <f t="shared" si="771"/>
        <v>3.6759419236572322E-5</v>
      </c>
      <c r="BC537" s="5">
        <f t="shared" si="772"/>
        <v>1.5962615587649236E-5</v>
      </c>
      <c r="BD537" s="5">
        <f t="shared" si="773"/>
        <v>6.5691772516000869E-3</v>
      </c>
      <c r="BE537" s="5">
        <f t="shared" si="774"/>
        <v>6.0872938961709817E-3</v>
      </c>
      <c r="BF537" s="5">
        <f t="shared" si="775"/>
        <v>2.8203795969529355E-3</v>
      </c>
      <c r="BG537" s="5">
        <f t="shared" si="776"/>
        <v>8.7116335617396466E-4</v>
      </c>
      <c r="BH537" s="5">
        <f t="shared" si="777"/>
        <v>2.0181474701850663E-4</v>
      </c>
      <c r="BI537" s="5">
        <f t="shared" si="778"/>
        <v>3.7402116905395214E-5</v>
      </c>
      <c r="BJ537" s="8">
        <f t="shared" si="779"/>
        <v>0.14886778148251567</v>
      </c>
      <c r="BK537" s="8">
        <f t="shared" si="780"/>
        <v>0.19334886928676653</v>
      </c>
      <c r="BL537" s="8">
        <f t="shared" si="781"/>
        <v>0.57382531429770189</v>
      </c>
      <c r="BM537" s="8">
        <f t="shared" si="782"/>
        <v>0.59135287259494063</v>
      </c>
      <c r="BN537" s="8">
        <f t="shared" si="783"/>
        <v>0.40162379323152286</v>
      </c>
    </row>
    <row r="538" spans="1:66" x14ac:dyDescent="0.25">
      <c r="A538" t="s">
        <v>32</v>
      </c>
      <c r="B538" t="s">
        <v>207</v>
      </c>
      <c r="C538" t="s">
        <v>510</v>
      </c>
      <c r="D538" s="10"/>
      <c r="E538">
        <f>VLOOKUP(A538,home!$A$2:$E$405,3,FALSE)</f>
        <v>1.268</v>
      </c>
      <c r="F538">
        <f>VLOOKUP(B538,home!$B$2:$E$405,3,FALSE)</f>
        <v>1.0669999999999999</v>
      </c>
      <c r="G538" t="e">
        <f>VLOOKUP(C538,away!$B$2:$E$405,4,FALSE)</f>
        <v>#N/A</v>
      </c>
      <c r="H538">
        <f>VLOOKUP(A538,away!$A$2:$E$405,3,FALSE)</f>
        <v>1.1471</v>
      </c>
      <c r="I538" t="e">
        <f>VLOOKUP(C538,away!$B$2:$E$405,3,FALSE)</f>
        <v>#N/A</v>
      </c>
      <c r="J538">
        <f>VLOOKUP(B538,home!$B$2:$E$405,4,FALSE)</f>
        <v>0.97430000000000005</v>
      </c>
      <c r="K538" s="3" t="e">
        <f t="shared" si="728"/>
        <v>#N/A</v>
      </c>
      <c r="L538" s="3" t="e">
        <f t="shared" si="729"/>
        <v>#N/A</v>
      </c>
      <c r="M538" s="5" t="e">
        <f t="shared" si="730"/>
        <v>#N/A</v>
      </c>
      <c r="N538" s="5" t="e">
        <f t="shared" si="731"/>
        <v>#N/A</v>
      </c>
      <c r="O538" s="5" t="e">
        <f t="shared" si="732"/>
        <v>#N/A</v>
      </c>
      <c r="P538" s="5" t="e">
        <f t="shared" si="733"/>
        <v>#N/A</v>
      </c>
      <c r="Q538" s="5" t="e">
        <f t="shared" si="734"/>
        <v>#N/A</v>
      </c>
      <c r="R538" s="5" t="e">
        <f t="shared" si="735"/>
        <v>#N/A</v>
      </c>
      <c r="S538" s="5" t="e">
        <f t="shared" si="736"/>
        <v>#N/A</v>
      </c>
      <c r="T538" s="5" t="e">
        <f t="shared" si="737"/>
        <v>#N/A</v>
      </c>
      <c r="U538" s="5" t="e">
        <f t="shared" si="738"/>
        <v>#N/A</v>
      </c>
      <c r="V538" s="5" t="e">
        <f t="shared" si="739"/>
        <v>#N/A</v>
      </c>
      <c r="W538" s="5" t="e">
        <f t="shared" si="740"/>
        <v>#N/A</v>
      </c>
      <c r="X538" s="5" t="e">
        <f t="shared" si="741"/>
        <v>#N/A</v>
      </c>
      <c r="Y538" s="5" t="e">
        <f t="shared" si="742"/>
        <v>#N/A</v>
      </c>
      <c r="Z538" s="5" t="e">
        <f t="shared" si="743"/>
        <v>#N/A</v>
      </c>
      <c r="AA538" s="5" t="e">
        <f t="shared" si="744"/>
        <v>#N/A</v>
      </c>
      <c r="AB538" s="5" t="e">
        <f t="shared" si="745"/>
        <v>#N/A</v>
      </c>
      <c r="AC538" s="5" t="e">
        <f t="shared" si="746"/>
        <v>#N/A</v>
      </c>
      <c r="AD538" s="5" t="e">
        <f t="shared" si="747"/>
        <v>#N/A</v>
      </c>
      <c r="AE538" s="5" t="e">
        <f t="shared" si="748"/>
        <v>#N/A</v>
      </c>
      <c r="AF538" s="5" t="e">
        <f t="shared" si="749"/>
        <v>#N/A</v>
      </c>
      <c r="AG538" s="5" t="e">
        <f t="shared" si="750"/>
        <v>#N/A</v>
      </c>
      <c r="AH538" s="5" t="e">
        <f t="shared" si="751"/>
        <v>#N/A</v>
      </c>
      <c r="AI538" s="5" t="e">
        <f t="shared" si="752"/>
        <v>#N/A</v>
      </c>
      <c r="AJ538" s="5" t="e">
        <f t="shared" si="753"/>
        <v>#N/A</v>
      </c>
      <c r="AK538" s="5" t="e">
        <f t="shared" si="754"/>
        <v>#N/A</v>
      </c>
      <c r="AL538" s="5" t="e">
        <f t="shared" si="755"/>
        <v>#N/A</v>
      </c>
      <c r="AM538" s="5" t="e">
        <f t="shared" si="756"/>
        <v>#N/A</v>
      </c>
      <c r="AN538" s="5" t="e">
        <f t="shared" si="757"/>
        <v>#N/A</v>
      </c>
      <c r="AO538" s="5" t="e">
        <f t="shared" si="758"/>
        <v>#N/A</v>
      </c>
      <c r="AP538" s="5" t="e">
        <f t="shared" si="759"/>
        <v>#N/A</v>
      </c>
      <c r="AQ538" s="5" t="e">
        <f t="shared" si="760"/>
        <v>#N/A</v>
      </c>
      <c r="AR538" s="5" t="e">
        <f t="shared" si="761"/>
        <v>#N/A</v>
      </c>
      <c r="AS538" s="5" t="e">
        <f t="shared" si="762"/>
        <v>#N/A</v>
      </c>
      <c r="AT538" s="5" t="e">
        <f t="shared" si="763"/>
        <v>#N/A</v>
      </c>
      <c r="AU538" s="5" t="e">
        <f t="shared" si="764"/>
        <v>#N/A</v>
      </c>
      <c r="AV538" s="5" t="e">
        <f t="shared" si="765"/>
        <v>#N/A</v>
      </c>
      <c r="AW538" s="5" t="e">
        <f t="shared" si="766"/>
        <v>#N/A</v>
      </c>
      <c r="AX538" s="5" t="e">
        <f t="shared" si="767"/>
        <v>#N/A</v>
      </c>
      <c r="AY538" s="5" t="e">
        <f t="shared" si="768"/>
        <v>#N/A</v>
      </c>
      <c r="AZ538" s="5" t="e">
        <f t="shared" si="769"/>
        <v>#N/A</v>
      </c>
      <c r="BA538" s="5" t="e">
        <f t="shared" si="770"/>
        <v>#N/A</v>
      </c>
      <c r="BB538" s="5" t="e">
        <f t="shared" si="771"/>
        <v>#N/A</v>
      </c>
      <c r="BC538" s="5" t="e">
        <f t="shared" si="772"/>
        <v>#N/A</v>
      </c>
      <c r="BD538" s="5" t="e">
        <f t="shared" si="773"/>
        <v>#N/A</v>
      </c>
      <c r="BE538" s="5" t="e">
        <f t="shared" si="774"/>
        <v>#N/A</v>
      </c>
      <c r="BF538" s="5" t="e">
        <f t="shared" si="775"/>
        <v>#N/A</v>
      </c>
      <c r="BG538" s="5" t="e">
        <f t="shared" si="776"/>
        <v>#N/A</v>
      </c>
      <c r="BH538" s="5" t="e">
        <f t="shared" si="777"/>
        <v>#N/A</v>
      </c>
      <c r="BI538" s="5" t="e">
        <f t="shared" si="778"/>
        <v>#N/A</v>
      </c>
      <c r="BJ538" s="8" t="e">
        <f t="shared" si="779"/>
        <v>#N/A</v>
      </c>
      <c r="BK538" s="8" t="e">
        <f t="shared" si="780"/>
        <v>#N/A</v>
      </c>
      <c r="BL538" s="8" t="e">
        <f t="shared" si="781"/>
        <v>#N/A</v>
      </c>
      <c r="BM538" s="8" t="e">
        <f t="shared" si="782"/>
        <v>#N/A</v>
      </c>
      <c r="BN538" s="8" t="e">
        <f t="shared" si="783"/>
        <v>#N/A</v>
      </c>
    </row>
    <row r="539" spans="1:66" x14ac:dyDescent="0.25">
      <c r="A539" t="s">
        <v>32</v>
      </c>
      <c r="B539" t="s">
        <v>212</v>
      </c>
      <c r="C539" t="s">
        <v>310</v>
      </c>
      <c r="D539" s="10"/>
      <c r="E539">
        <f>VLOOKUP(A539,home!$A$2:$E$405,3,FALSE)</f>
        <v>1.268</v>
      </c>
      <c r="F539">
        <f>VLOOKUP(B539,home!$B$2:$E$405,3,FALSE)</f>
        <v>0.78859999999999997</v>
      </c>
      <c r="G539">
        <f>VLOOKUP(C539,away!$B$2:$E$405,4,FALSE)</f>
        <v>0.92779999999999996</v>
      </c>
      <c r="H539">
        <f>VLOOKUP(A539,away!$A$2:$E$405,3,FALSE)</f>
        <v>1.1471</v>
      </c>
      <c r="I539">
        <f>VLOOKUP(C539,away!$B$2:$E$405,3,FALSE)</f>
        <v>0.92300000000000004</v>
      </c>
      <c r="J539">
        <f>VLOOKUP(B539,home!$B$2:$E$405,4,FALSE)</f>
        <v>1.1282000000000001</v>
      </c>
      <c r="K539" s="3">
        <f t="shared" si="728"/>
        <v>0.92774878543999995</v>
      </c>
      <c r="L539" s="3">
        <f t="shared" si="729"/>
        <v>1.1945080370600003</v>
      </c>
      <c r="M539" s="5">
        <f t="shared" si="730"/>
        <v>0.11976104387711209</v>
      </c>
      <c r="N539" s="5">
        <f t="shared" si="731"/>
        <v>0.11110816300001729</v>
      </c>
      <c r="O539" s="5">
        <f t="shared" si="732"/>
        <v>0.14305552943790573</v>
      </c>
      <c r="P539" s="5">
        <f t="shared" si="733"/>
        <v>0.13271959368649319</v>
      </c>
      <c r="Q539" s="5">
        <f t="shared" si="734"/>
        <v>5.1540231637867785E-2</v>
      </c>
      <c r="R539" s="5">
        <f t="shared" si="735"/>
        <v>8.5440489829725949E-2</v>
      </c>
      <c r="S539" s="5">
        <f t="shared" si="736"/>
        <v>3.6770075598168299E-2</v>
      </c>
      <c r="T539" s="5">
        <f t="shared" si="737"/>
        <v>6.1565220923367164E-2</v>
      </c>
      <c r="U539" s="5">
        <f t="shared" si="738"/>
        <v>7.9267310666926924E-2</v>
      </c>
      <c r="V539" s="5">
        <f t="shared" si="739"/>
        <v>4.5276357868999145E-3</v>
      </c>
      <c r="W539" s="5">
        <f t="shared" si="740"/>
        <v>1.5938795767776032E-2</v>
      </c>
      <c r="X539" s="5">
        <f t="shared" si="741"/>
        <v>1.9039019645666386E-2</v>
      </c>
      <c r="Y539" s="5">
        <f t="shared" si="742"/>
        <v>1.1371130992245872E-2</v>
      </c>
      <c r="Z539" s="5">
        <f t="shared" si="743"/>
        <v>3.401978393065027E-2</v>
      </c>
      <c r="AA539" s="5">
        <f t="shared" si="744"/>
        <v>3.1561813222592015E-2</v>
      </c>
      <c r="AB539" s="5">
        <f t="shared" si="745"/>
        <v>1.4640716941771936E-2</v>
      </c>
      <c r="AC539" s="5">
        <f t="shared" si="746"/>
        <v>3.1359633031754981E-4</v>
      </c>
      <c r="AD539" s="5">
        <f t="shared" si="747"/>
        <v>3.6967996037326058E-3</v>
      </c>
      <c r="AE539" s="5">
        <f t="shared" si="748"/>
        <v>4.4158568380588212E-3</v>
      </c>
      <c r="AF539" s="5">
        <f t="shared" si="749"/>
        <v>2.6373882417838122E-3</v>
      </c>
      <c r="AG539" s="5">
        <f t="shared" si="750"/>
        <v>1.0501271505527685E-3</v>
      </c>
      <c r="AH539" s="5">
        <f t="shared" si="751"/>
        <v>1.0159226331051601E-2</v>
      </c>
      <c r="AI539" s="5">
        <f t="shared" si="752"/>
        <v>9.4252098896431911E-3</v>
      </c>
      <c r="AJ539" s="5">
        <f t="shared" si="753"/>
        <v>4.3721135138167734E-3</v>
      </c>
      <c r="AK539" s="5">
        <f t="shared" si="754"/>
        <v>1.3520743340831071E-3</v>
      </c>
      <c r="AL539" s="5">
        <f t="shared" si="755"/>
        <v>1.3901140535824847E-5</v>
      </c>
      <c r="AM539" s="5">
        <f t="shared" si="756"/>
        <v>6.8594026847559983E-4</v>
      </c>
      <c r="AN539" s="5">
        <f t="shared" si="757"/>
        <v>8.1936116363719831E-4</v>
      </c>
      <c r="AO539" s="5">
        <f t="shared" si="758"/>
        <v>4.8936674760973386E-4</v>
      </c>
      <c r="AP539" s="5">
        <f t="shared" si="759"/>
        <v>1.9485083769657985E-4</v>
      </c>
      <c r="AQ539" s="5">
        <f t="shared" si="760"/>
        <v>5.8187722914109594E-5</v>
      </c>
      <c r="AR539" s="5">
        <f t="shared" si="761"/>
        <v>2.4270555005505429E-3</v>
      </c>
      <c r="AS539" s="5">
        <f t="shared" si="762"/>
        <v>2.2516977928312373E-3</v>
      </c>
      <c r="AT539" s="5">
        <f t="shared" si="763"/>
        <v>1.0445049462385544E-3</v>
      </c>
      <c r="AU539" s="5">
        <f t="shared" si="764"/>
        <v>3.230127317529638E-4</v>
      </c>
      <c r="AV539" s="5">
        <f t="shared" si="765"/>
        <v>7.491866739136715E-5</v>
      </c>
      <c r="AW539" s="5">
        <f t="shared" si="766"/>
        <v>4.2792474821469284E-7</v>
      </c>
      <c r="AX539" s="5">
        <f t="shared" si="767"/>
        <v>1.0606337516043751E-4</v>
      </c>
      <c r="AY539" s="5">
        <f t="shared" si="768"/>
        <v>1.2669355406685258E-4</v>
      </c>
      <c r="AZ539" s="5">
        <f t="shared" si="769"/>
        <v>7.5668234288275569E-5</v>
      </c>
      <c r="BA539" s="5">
        <f t="shared" si="770"/>
        <v>3.0128771335828075E-5</v>
      </c>
      <c r="BB539" s="5">
        <f t="shared" si="771"/>
        <v>8.9972648768474017E-6</v>
      </c>
      <c r="BC539" s="5">
        <f t="shared" si="772"/>
        <v>2.1494610413903746E-6</v>
      </c>
      <c r="BD539" s="5">
        <f t="shared" si="773"/>
        <v>4.8318955029971695E-4</v>
      </c>
      <c r="BE539" s="5">
        <f t="shared" si="774"/>
        <v>4.482785184278622E-4</v>
      </c>
      <c r="BF539" s="5">
        <f t="shared" si="775"/>
        <v>2.0794492550514588E-4</v>
      </c>
      <c r="BG539" s="5">
        <f t="shared" si="776"/>
        <v>6.4306884025270119E-5</v>
      </c>
      <c r="BH539" s="5">
        <f t="shared" si="777"/>
        <v>1.4915158387468819E-5</v>
      </c>
      <c r="BI539" s="5">
        <f t="shared" si="778"/>
        <v>2.7675040157238862E-6</v>
      </c>
      <c r="BJ539" s="8">
        <f t="shared" si="779"/>
        <v>0.28496014120217145</v>
      </c>
      <c r="BK539" s="8">
        <f t="shared" si="780"/>
        <v>0.29423253997359372</v>
      </c>
      <c r="BL539" s="8">
        <f t="shared" si="781"/>
        <v>0.38661707634694303</v>
      </c>
      <c r="BM539" s="8">
        <f t="shared" si="782"/>
        <v>0.35607822435491776</v>
      </c>
      <c r="BN539" s="8">
        <f t="shared" si="783"/>
        <v>0.64362505146912208</v>
      </c>
    </row>
    <row r="540" spans="1:66" x14ac:dyDescent="0.25">
      <c r="A540" t="s">
        <v>340</v>
      </c>
      <c r="B540" t="s">
        <v>385</v>
      </c>
      <c r="C540" t="s">
        <v>415</v>
      </c>
      <c r="D540" s="10"/>
      <c r="E540">
        <f>VLOOKUP(A540,home!$A$2:$E$405,3,FALSE)</f>
        <v>1.3684000000000001</v>
      </c>
      <c r="F540">
        <f>VLOOKUP(B540,home!$B$2:$E$405,3,FALSE)</f>
        <v>0.57689999999999997</v>
      </c>
      <c r="G540">
        <f>VLOOKUP(C540,away!$B$2:$E$405,4,FALSE)</f>
        <v>0.84619999999999995</v>
      </c>
      <c r="H540">
        <f>VLOOKUP(A540,away!$A$2:$E$405,3,FALSE)</f>
        <v>1.1395</v>
      </c>
      <c r="I540">
        <f>VLOOKUP(C540,away!$B$2:$E$405,3,FALSE)</f>
        <v>1.2009000000000001</v>
      </c>
      <c r="J540">
        <f>VLOOKUP(B540,home!$B$2:$E$405,4,FALSE)</f>
        <v>0.60040000000000004</v>
      </c>
      <c r="K540" s="3">
        <f t="shared" si="728"/>
        <v>0.66801563215199999</v>
      </c>
      <c r="L540" s="3">
        <f t="shared" si="729"/>
        <v>0.82160270022000004</v>
      </c>
      <c r="M540" s="5">
        <f t="shared" si="730"/>
        <v>0.22545868940342051</v>
      </c>
      <c r="N540" s="5">
        <f t="shared" si="731"/>
        <v>0.1506099289259874</v>
      </c>
      <c r="O540" s="5">
        <f t="shared" si="732"/>
        <v>0.18523746800191263</v>
      </c>
      <c r="P540" s="5">
        <f t="shared" si="733"/>
        <v>0.12374152428553355</v>
      </c>
      <c r="Q540" s="5">
        <f t="shared" si="734"/>
        <v>5.0304893439930616E-2</v>
      </c>
      <c r="R540" s="5">
        <f t="shared" si="735"/>
        <v>7.6095801946143626E-2</v>
      </c>
      <c r="S540" s="5">
        <f t="shared" si="736"/>
        <v>1.6978681186588785E-2</v>
      </c>
      <c r="T540" s="5">
        <f t="shared" si="737"/>
        <v>4.1330636284526372E-2</v>
      </c>
      <c r="U540" s="5">
        <f t="shared" si="738"/>
        <v>5.0833185241166534E-2</v>
      </c>
      <c r="V540" s="5">
        <f t="shared" si="739"/>
        <v>1.0354042123074698E-3</v>
      </c>
      <c r="W540" s="5">
        <f t="shared" si="740"/>
        <v>1.1201485063871419E-2</v>
      </c>
      <c r="X540" s="5">
        <f t="shared" si="741"/>
        <v>9.2031703749507598E-3</v>
      </c>
      <c r="Y540" s="5">
        <f t="shared" si="742"/>
        <v>3.7806748153221266E-3</v>
      </c>
      <c r="Z540" s="5">
        <f t="shared" si="743"/>
        <v>2.0840172118119313E-2</v>
      </c>
      <c r="AA540" s="5">
        <f t="shared" si="744"/>
        <v>1.3921560751641958E-2</v>
      </c>
      <c r="AB540" s="5">
        <f t="shared" si="745"/>
        <v>4.6499101030252864E-3</v>
      </c>
      <c r="AC540" s="5">
        <f t="shared" si="746"/>
        <v>3.5517176068265957E-5</v>
      </c>
      <c r="AD540" s="5">
        <f t="shared" si="747"/>
        <v>1.8706917814958126E-3</v>
      </c>
      <c r="AE540" s="5">
        <f t="shared" si="748"/>
        <v>1.5369654189563221E-3</v>
      </c>
      <c r="AF540" s="5">
        <f t="shared" si="749"/>
        <v>6.313874691796389E-4</v>
      </c>
      <c r="AG540" s="5">
        <f t="shared" si="750"/>
        <v>1.7291654985435444E-4</v>
      </c>
      <c r="AH540" s="5">
        <f t="shared" si="751"/>
        <v>4.2805854213240953E-3</v>
      </c>
      <c r="AI540" s="5">
        <f t="shared" si="752"/>
        <v>2.8594979762064511E-3</v>
      </c>
      <c r="AJ540" s="5">
        <f t="shared" si="753"/>
        <v>9.5509467410645824E-4</v>
      </c>
      <c r="AK540" s="5">
        <f t="shared" si="754"/>
        <v>2.1267272416274476E-4</v>
      </c>
      <c r="AL540" s="5">
        <f t="shared" si="755"/>
        <v>7.7973477387529374E-7</v>
      </c>
      <c r="AM540" s="5">
        <f t="shared" si="756"/>
        <v>2.4993027059549533E-4</v>
      </c>
      <c r="AN540" s="5">
        <f t="shared" si="757"/>
        <v>2.0534338518797427E-4</v>
      </c>
      <c r="AO540" s="5">
        <f t="shared" si="758"/>
        <v>8.4355339871377598E-5</v>
      </c>
      <c r="AP540" s="5">
        <f t="shared" si="759"/>
        <v>2.3102191672099887E-5</v>
      </c>
      <c r="AQ540" s="5">
        <f t="shared" si="760"/>
        <v>4.7452057646993155E-6</v>
      </c>
      <c r="AR540" s="5">
        <f t="shared" si="761"/>
        <v>7.0338810813644879E-4</v>
      </c>
      <c r="AS540" s="5">
        <f t="shared" si="762"/>
        <v>4.6987425170496927E-4</v>
      </c>
      <c r="AT540" s="5">
        <f t="shared" si="763"/>
        <v>1.5694167264232147E-4</v>
      </c>
      <c r="AU540" s="5">
        <f t="shared" si="764"/>
        <v>3.4946496887050881E-5</v>
      </c>
      <c r="AV540" s="5">
        <f t="shared" si="765"/>
        <v>5.8362015523752964E-6</v>
      </c>
      <c r="AW540" s="5">
        <f t="shared" si="766"/>
        <v>1.1887564476898206E-8</v>
      </c>
      <c r="AX540" s="5">
        <f t="shared" si="767"/>
        <v>2.782622128429503E-5</v>
      </c>
      <c r="AY540" s="5">
        <f t="shared" si="768"/>
        <v>2.2862098544096036E-5</v>
      </c>
      <c r="AZ540" s="5">
        <f t="shared" si="769"/>
        <v>9.3917809482625162E-6</v>
      </c>
      <c r="BA540" s="5">
        <f t="shared" si="770"/>
        <v>2.5721041956557454E-6</v>
      </c>
      <c r="BB540" s="5">
        <f t="shared" si="771"/>
        <v>5.2831193809948782E-7</v>
      </c>
      <c r="BC540" s="5">
        <f t="shared" si="772"/>
        <v>8.6812502980200163E-8</v>
      </c>
      <c r="BD540" s="5">
        <f t="shared" si="773"/>
        <v>9.631759482459059E-5</v>
      </c>
      <c r="BE540" s="5">
        <f t="shared" si="774"/>
        <v>6.4341658994109105E-5</v>
      </c>
      <c r="BF540" s="5">
        <f t="shared" si="775"/>
        <v>2.1490617003329097E-5</v>
      </c>
      <c r="BG540" s="5">
        <f t="shared" si="776"/>
        <v>4.7853560342718039E-6</v>
      </c>
      <c r="BH540" s="5">
        <f t="shared" si="777"/>
        <v>7.9917315907661641E-7</v>
      </c>
      <c r="BI540" s="5">
        <f t="shared" si="778"/>
        <v>1.0677203261189539E-7</v>
      </c>
      <c r="BJ540" s="8">
        <f t="shared" si="779"/>
        <v>0.27127349384657978</v>
      </c>
      <c r="BK540" s="8">
        <f t="shared" si="780"/>
        <v>0.36727345809723649</v>
      </c>
      <c r="BL540" s="8">
        <f t="shared" si="781"/>
        <v>0.34060460474266102</v>
      </c>
      <c r="BM540" s="8">
        <f t="shared" si="782"/>
        <v>0.18852057259068872</v>
      </c>
      <c r="BN540" s="8">
        <f t="shared" si="783"/>
        <v>0.81144830600292828</v>
      </c>
    </row>
    <row r="541" spans="1:66" x14ac:dyDescent="0.25">
      <c r="A541" t="s">
        <v>340</v>
      </c>
      <c r="B541" t="s">
        <v>405</v>
      </c>
      <c r="C541" t="s">
        <v>365</v>
      </c>
      <c r="D541" s="10"/>
      <c r="E541">
        <f>VLOOKUP(A541,home!$A$2:$E$405,3,FALSE)</f>
        <v>1.3684000000000001</v>
      </c>
      <c r="F541">
        <f>VLOOKUP(B541,home!$B$2:$E$405,3,FALSE)</f>
        <v>0.80769999999999997</v>
      </c>
      <c r="G541">
        <f>VLOOKUP(C541,away!$B$2:$E$405,4,FALSE)</f>
        <v>1.0385</v>
      </c>
      <c r="H541">
        <f>VLOOKUP(A541,away!$A$2:$E$405,3,FALSE)</f>
        <v>1.1395</v>
      </c>
      <c r="I541">
        <f>VLOOKUP(C541,away!$B$2:$E$405,3,FALSE)</f>
        <v>1.1547000000000001</v>
      </c>
      <c r="J541">
        <f>VLOOKUP(B541,home!$B$2:$E$405,4,FALSE)</f>
        <v>1.0623</v>
      </c>
      <c r="K541" s="3">
        <f t="shared" si="728"/>
        <v>1.1478090621800001</v>
      </c>
      <c r="L541" s="3">
        <f t="shared" si="729"/>
        <v>1.3977537844950001</v>
      </c>
      <c r="M541" s="5">
        <f t="shared" si="730"/>
        <v>7.8428896111993898E-2</v>
      </c>
      <c r="N541" s="5">
        <f t="shared" si="731"/>
        <v>9.0021397694120389E-2</v>
      </c>
      <c r="O541" s="5">
        <f t="shared" si="732"/>
        <v>0.10962428635430467</v>
      </c>
      <c r="P541" s="5">
        <f t="shared" si="733"/>
        <v>0.12582774931248625</v>
      </c>
      <c r="Q541" s="5">
        <f t="shared" si="734"/>
        <v>5.1663688031710578E-2</v>
      </c>
      <c r="R541" s="5">
        <f t="shared" si="735"/>
        <v>7.6613880562146491E-2</v>
      </c>
      <c r="S541" s="5">
        <f t="shared" si="736"/>
        <v>5.0468077717291275E-2</v>
      </c>
      <c r="T541" s="5">
        <f t="shared" si="737"/>
        <v>7.2213115467292505E-2</v>
      </c>
      <c r="U541" s="5">
        <f t="shared" si="738"/>
        <v>8.7938106398007906E-2</v>
      </c>
      <c r="V541" s="5">
        <f t="shared" si="739"/>
        <v>8.9965206222892315E-3</v>
      </c>
      <c r="W541" s="5">
        <f t="shared" si="740"/>
        <v>1.9766683102812602E-2</v>
      </c>
      <c r="X541" s="5">
        <f t="shared" si="741"/>
        <v>2.7628956113869684E-2</v>
      </c>
      <c r="Y541" s="5">
        <f t="shared" si="742"/>
        <v>1.9309238984903814E-2</v>
      </c>
      <c r="Z541" s="5">
        <f t="shared" si="743"/>
        <v>3.5695780500196055E-2</v>
      </c>
      <c r="AA541" s="5">
        <f t="shared" si="744"/>
        <v>4.0971940339713173E-2</v>
      </c>
      <c r="AB541" s="5">
        <f t="shared" si="745"/>
        <v>2.3513982208510552E-2</v>
      </c>
      <c r="AC541" s="5">
        <f t="shared" si="746"/>
        <v>9.0210049935672521E-4</v>
      </c>
      <c r="AD541" s="5">
        <f t="shared" si="747"/>
        <v>5.672094498662148E-3</v>
      </c>
      <c r="AE541" s="5">
        <f t="shared" si="748"/>
        <v>7.928191551518287E-3</v>
      </c>
      <c r="AF541" s="5">
        <f t="shared" si="749"/>
        <v>5.5408298726679871E-3</v>
      </c>
      <c r="AG541" s="5">
        <f t="shared" si="750"/>
        <v>2.5815719745882091E-3</v>
      </c>
      <c r="AH541" s="5">
        <f t="shared" si="751"/>
        <v>1.2473478071162969E-2</v>
      </c>
      <c r="AI541" s="5">
        <f t="shared" si="752"/>
        <v>1.4317171166984366E-2</v>
      </c>
      <c r="AJ541" s="5">
        <f t="shared" si="753"/>
        <v>8.2166894051234323E-3</v>
      </c>
      <c r="AK541" s="5">
        <f t="shared" si="754"/>
        <v>3.1437301867730228E-3</v>
      </c>
      <c r="AL541" s="5">
        <f t="shared" si="755"/>
        <v>5.7891558399923867E-5</v>
      </c>
      <c r="AM541" s="5">
        <f t="shared" si="756"/>
        <v>1.3020962934211472E-3</v>
      </c>
      <c r="AN541" s="5">
        <f t="shared" si="757"/>
        <v>1.8200100219063207E-3</v>
      </c>
      <c r="AO541" s="5">
        <f t="shared" si="758"/>
        <v>1.271962947969194E-3</v>
      </c>
      <c r="AP541" s="5">
        <f t="shared" si="759"/>
        <v>5.9263034142045248E-4</v>
      </c>
      <c r="AQ541" s="5">
        <f t="shared" si="760"/>
        <v>2.0708782563175044E-4</v>
      </c>
      <c r="AR541" s="5">
        <f t="shared" si="761"/>
        <v>3.4869702359566802E-3</v>
      </c>
      <c r="AS541" s="5">
        <f t="shared" si="762"/>
        <v>4.0023760363830114E-3</v>
      </c>
      <c r="AT541" s="5">
        <f t="shared" si="763"/>
        <v>2.2969817424062454E-3</v>
      </c>
      <c r="AU541" s="5">
        <f t="shared" si="764"/>
        <v>8.7883215319863159E-4</v>
      </c>
      <c r="AV541" s="5">
        <f t="shared" si="765"/>
        <v>2.5218287739413791E-4</v>
      </c>
      <c r="AW541" s="5">
        <f t="shared" si="766"/>
        <v>2.5799605540698727E-6</v>
      </c>
      <c r="AX541" s="5">
        <f t="shared" si="767"/>
        <v>2.4909298756996327E-4</v>
      </c>
      <c r="AY541" s="5">
        <f t="shared" si="768"/>
        <v>3.4817066606708215E-4</v>
      </c>
      <c r="AZ541" s="5">
        <f t="shared" si="769"/>
        <v>2.4332843307270453E-4</v>
      </c>
      <c r="BA541" s="5">
        <f t="shared" si="770"/>
        <v>1.1337107940087036E-4</v>
      </c>
      <c r="BB541" s="5">
        <f t="shared" si="771"/>
        <v>3.9616213821212433E-5</v>
      </c>
      <c r="BC541" s="5">
        <f t="shared" si="772"/>
        <v>1.1074742559192542E-5</v>
      </c>
      <c r="BD541" s="5">
        <f t="shared" si="773"/>
        <v>8.1232097395497987E-4</v>
      </c>
      <c r="BE541" s="5">
        <f t="shared" si="774"/>
        <v>9.3238937530440988E-4</v>
      </c>
      <c r="BF541" s="5">
        <f t="shared" si="775"/>
        <v>5.351024872273755E-4</v>
      </c>
      <c r="BG541" s="5">
        <f t="shared" si="776"/>
        <v>2.0473182801154641E-4</v>
      </c>
      <c r="BH541" s="5">
        <f t="shared" si="777"/>
        <v>5.8748261877082554E-5</v>
      </c>
      <c r="BI541" s="5">
        <f t="shared" si="778"/>
        <v>1.3486357473967832E-5</v>
      </c>
      <c r="BJ541" s="8">
        <f t="shared" si="779"/>
        <v>0.30852420884498599</v>
      </c>
      <c r="BK541" s="8">
        <f t="shared" si="780"/>
        <v>0.26502940648788437</v>
      </c>
      <c r="BL541" s="8">
        <f t="shared" si="781"/>
        <v>0.39028738702191468</v>
      </c>
      <c r="BM541" s="8">
        <f t="shared" si="782"/>
        <v>0.46701129408270581</v>
      </c>
      <c r="BN541" s="8">
        <f t="shared" si="783"/>
        <v>0.53217989806676225</v>
      </c>
    </row>
    <row r="542" spans="1:66" x14ac:dyDescent="0.25">
      <c r="A542" t="s">
        <v>342</v>
      </c>
      <c r="B542" t="s">
        <v>402</v>
      </c>
      <c r="C542" t="s">
        <v>516</v>
      </c>
      <c r="D542" s="10"/>
      <c r="E542">
        <f>VLOOKUP(A542,home!$A$2:$E$405,3,FALSE)</f>
        <v>1.1741999999999999</v>
      </c>
      <c r="F542">
        <f>VLOOKUP(B542,home!$B$2:$E$405,3,FALSE)</f>
        <v>0.80910000000000004</v>
      </c>
      <c r="G542" t="e">
        <f>VLOOKUP(C542,away!$B$2:$E$405,4,FALSE)</f>
        <v>#N/A</v>
      </c>
      <c r="H542">
        <f>VLOOKUP(A542,away!$A$2:$E$405,3,FALSE)</f>
        <v>0.85970000000000002</v>
      </c>
      <c r="I542" t="e">
        <f>VLOOKUP(C542,away!$B$2:$E$405,3,FALSE)</f>
        <v>#N/A</v>
      </c>
      <c r="J542">
        <f>VLOOKUP(B542,home!$B$2:$E$405,4,FALSE)</f>
        <v>0.93059999999999998</v>
      </c>
      <c r="K542" s="3" t="e">
        <f t="shared" si="728"/>
        <v>#N/A</v>
      </c>
      <c r="L542" s="3" t="e">
        <f t="shared" si="729"/>
        <v>#N/A</v>
      </c>
      <c r="M542" s="5" t="e">
        <f t="shared" si="730"/>
        <v>#N/A</v>
      </c>
      <c r="N542" s="5" t="e">
        <f t="shared" si="731"/>
        <v>#N/A</v>
      </c>
      <c r="O542" s="5" t="e">
        <f t="shared" si="732"/>
        <v>#N/A</v>
      </c>
      <c r="P542" s="5" t="e">
        <f t="shared" si="733"/>
        <v>#N/A</v>
      </c>
      <c r="Q542" s="5" t="e">
        <f t="shared" si="734"/>
        <v>#N/A</v>
      </c>
      <c r="R542" s="5" t="e">
        <f t="shared" si="735"/>
        <v>#N/A</v>
      </c>
      <c r="S542" s="5" t="e">
        <f t="shared" si="736"/>
        <v>#N/A</v>
      </c>
      <c r="T542" s="5" t="e">
        <f t="shared" si="737"/>
        <v>#N/A</v>
      </c>
      <c r="U542" s="5" t="e">
        <f t="shared" si="738"/>
        <v>#N/A</v>
      </c>
      <c r="V542" s="5" t="e">
        <f t="shared" si="739"/>
        <v>#N/A</v>
      </c>
      <c r="W542" s="5" t="e">
        <f t="shared" si="740"/>
        <v>#N/A</v>
      </c>
      <c r="X542" s="5" t="e">
        <f t="shared" si="741"/>
        <v>#N/A</v>
      </c>
      <c r="Y542" s="5" t="e">
        <f t="shared" si="742"/>
        <v>#N/A</v>
      </c>
      <c r="Z542" s="5" t="e">
        <f t="shared" si="743"/>
        <v>#N/A</v>
      </c>
      <c r="AA542" s="5" t="e">
        <f t="shared" si="744"/>
        <v>#N/A</v>
      </c>
      <c r="AB542" s="5" t="e">
        <f t="shared" si="745"/>
        <v>#N/A</v>
      </c>
      <c r="AC542" s="5" t="e">
        <f t="shared" si="746"/>
        <v>#N/A</v>
      </c>
      <c r="AD542" s="5" t="e">
        <f t="shared" si="747"/>
        <v>#N/A</v>
      </c>
      <c r="AE542" s="5" t="e">
        <f t="shared" si="748"/>
        <v>#N/A</v>
      </c>
      <c r="AF542" s="5" t="e">
        <f t="shared" si="749"/>
        <v>#N/A</v>
      </c>
      <c r="AG542" s="5" t="e">
        <f t="shared" si="750"/>
        <v>#N/A</v>
      </c>
      <c r="AH542" s="5" t="e">
        <f t="shared" si="751"/>
        <v>#N/A</v>
      </c>
      <c r="AI542" s="5" t="e">
        <f t="shared" si="752"/>
        <v>#N/A</v>
      </c>
      <c r="AJ542" s="5" t="e">
        <f t="shared" si="753"/>
        <v>#N/A</v>
      </c>
      <c r="AK542" s="5" t="e">
        <f t="shared" si="754"/>
        <v>#N/A</v>
      </c>
      <c r="AL542" s="5" t="e">
        <f t="shared" si="755"/>
        <v>#N/A</v>
      </c>
      <c r="AM542" s="5" t="e">
        <f t="shared" si="756"/>
        <v>#N/A</v>
      </c>
      <c r="AN542" s="5" t="e">
        <f t="shared" si="757"/>
        <v>#N/A</v>
      </c>
      <c r="AO542" s="5" t="e">
        <f t="shared" si="758"/>
        <v>#N/A</v>
      </c>
      <c r="AP542" s="5" t="e">
        <f t="shared" si="759"/>
        <v>#N/A</v>
      </c>
      <c r="AQ542" s="5" t="e">
        <f t="shared" si="760"/>
        <v>#N/A</v>
      </c>
      <c r="AR542" s="5" t="e">
        <f t="shared" si="761"/>
        <v>#N/A</v>
      </c>
      <c r="AS542" s="5" t="e">
        <f t="shared" si="762"/>
        <v>#N/A</v>
      </c>
      <c r="AT542" s="5" t="e">
        <f t="shared" si="763"/>
        <v>#N/A</v>
      </c>
      <c r="AU542" s="5" t="e">
        <f t="shared" si="764"/>
        <v>#N/A</v>
      </c>
      <c r="AV542" s="5" t="e">
        <f t="shared" si="765"/>
        <v>#N/A</v>
      </c>
      <c r="AW542" s="5" t="e">
        <f t="shared" si="766"/>
        <v>#N/A</v>
      </c>
      <c r="AX542" s="5" t="e">
        <f t="shared" si="767"/>
        <v>#N/A</v>
      </c>
      <c r="AY542" s="5" t="e">
        <f t="shared" si="768"/>
        <v>#N/A</v>
      </c>
      <c r="AZ542" s="5" t="e">
        <f t="shared" si="769"/>
        <v>#N/A</v>
      </c>
      <c r="BA542" s="5" t="e">
        <f t="shared" si="770"/>
        <v>#N/A</v>
      </c>
      <c r="BB542" s="5" t="e">
        <f t="shared" si="771"/>
        <v>#N/A</v>
      </c>
      <c r="BC542" s="5" t="e">
        <f t="shared" si="772"/>
        <v>#N/A</v>
      </c>
      <c r="BD542" s="5" t="e">
        <f t="shared" si="773"/>
        <v>#N/A</v>
      </c>
      <c r="BE542" s="5" t="e">
        <f t="shared" si="774"/>
        <v>#N/A</v>
      </c>
      <c r="BF542" s="5" t="e">
        <f t="shared" si="775"/>
        <v>#N/A</v>
      </c>
      <c r="BG542" s="5" t="e">
        <f t="shared" si="776"/>
        <v>#N/A</v>
      </c>
      <c r="BH542" s="5" t="e">
        <f t="shared" si="777"/>
        <v>#N/A</v>
      </c>
      <c r="BI542" s="5" t="e">
        <f t="shared" si="778"/>
        <v>#N/A</v>
      </c>
      <c r="BJ542" s="8" t="e">
        <f t="shared" si="779"/>
        <v>#N/A</v>
      </c>
      <c r="BK542" s="8" t="e">
        <f t="shared" si="780"/>
        <v>#N/A</v>
      </c>
      <c r="BL542" s="8" t="e">
        <f t="shared" si="781"/>
        <v>#N/A</v>
      </c>
      <c r="BM542" s="8" t="e">
        <f t="shared" si="782"/>
        <v>#N/A</v>
      </c>
      <c r="BN542" s="8" t="e">
        <f t="shared" si="783"/>
        <v>#N/A</v>
      </c>
    </row>
    <row r="543" spans="1:66" x14ac:dyDescent="0.25">
      <c r="A543" t="s">
        <v>342</v>
      </c>
      <c r="B543" t="s">
        <v>393</v>
      </c>
      <c r="C543" t="s">
        <v>519</v>
      </c>
      <c r="D543" s="10"/>
      <c r="E543">
        <f>VLOOKUP(A543,home!$A$2:$E$405,3,FALSE)</f>
        <v>1.1741999999999999</v>
      </c>
      <c r="F543">
        <f>VLOOKUP(B543,home!$B$2:$E$405,3,FALSE)</f>
        <v>1.1496999999999999</v>
      </c>
      <c r="G543" t="e">
        <f>VLOOKUP(C543,away!$B$2:$E$405,4,FALSE)</f>
        <v>#N/A</v>
      </c>
      <c r="H543">
        <f>VLOOKUP(A543,away!$A$2:$E$405,3,FALSE)</f>
        <v>0.85970000000000002</v>
      </c>
      <c r="I543" t="e">
        <f>VLOOKUP(C543,away!$B$2:$E$405,3,FALSE)</f>
        <v>#N/A</v>
      </c>
      <c r="J543">
        <f>VLOOKUP(B543,home!$B$2:$E$405,4,FALSE)</f>
        <v>0.69789999999999996</v>
      </c>
      <c r="K543" s="3" t="e">
        <f t="shared" si="728"/>
        <v>#N/A</v>
      </c>
      <c r="L543" s="3" t="e">
        <f t="shared" si="729"/>
        <v>#N/A</v>
      </c>
      <c r="M543" s="5" t="e">
        <f t="shared" si="730"/>
        <v>#N/A</v>
      </c>
      <c r="N543" s="5" t="e">
        <f t="shared" si="731"/>
        <v>#N/A</v>
      </c>
      <c r="O543" s="5" t="e">
        <f t="shared" si="732"/>
        <v>#N/A</v>
      </c>
      <c r="P543" s="5" t="e">
        <f t="shared" si="733"/>
        <v>#N/A</v>
      </c>
      <c r="Q543" s="5" t="e">
        <f t="shared" si="734"/>
        <v>#N/A</v>
      </c>
      <c r="R543" s="5" t="e">
        <f t="shared" si="735"/>
        <v>#N/A</v>
      </c>
      <c r="S543" s="5" t="e">
        <f t="shared" si="736"/>
        <v>#N/A</v>
      </c>
      <c r="T543" s="5" t="e">
        <f t="shared" si="737"/>
        <v>#N/A</v>
      </c>
      <c r="U543" s="5" t="e">
        <f t="shared" si="738"/>
        <v>#N/A</v>
      </c>
      <c r="V543" s="5" t="e">
        <f t="shared" si="739"/>
        <v>#N/A</v>
      </c>
      <c r="W543" s="5" t="e">
        <f t="shared" si="740"/>
        <v>#N/A</v>
      </c>
      <c r="X543" s="5" t="e">
        <f t="shared" si="741"/>
        <v>#N/A</v>
      </c>
      <c r="Y543" s="5" t="e">
        <f t="shared" si="742"/>
        <v>#N/A</v>
      </c>
      <c r="Z543" s="5" t="e">
        <f t="shared" si="743"/>
        <v>#N/A</v>
      </c>
      <c r="AA543" s="5" t="e">
        <f t="shared" si="744"/>
        <v>#N/A</v>
      </c>
      <c r="AB543" s="5" t="e">
        <f t="shared" si="745"/>
        <v>#N/A</v>
      </c>
      <c r="AC543" s="5" t="e">
        <f t="shared" si="746"/>
        <v>#N/A</v>
      </c>
      <c r="AD543" s="5" t="e">
        <f t="shared" si="747"/>
        <v>#N/A</v>
      </c>
      <c r="AE543" s="5" t="e">
        <f t="shared" si="748"/>
        <v>#N/A</v>
      </c>
      <c r="AF543" s="5" t="e">
        <f t="shared" si="749"/>
        <v>#N/A</v>
      </c>
      <c r="AG543" s="5" t="e">
        <f t="shared" si="750"/>
        <v>#N/A</v>
      </c>
      <c r="AH543" s="5" t="e">
        <f t="shared" si="751"/>
        <v>#N/A</v>
      </c>
      <c r="AI543" s="5" t="e">
        <f t="shared" si="752"/>
        <v>#N/A</v>
      </c>
      <c r="AJ543" s="5" t="e">
        <f t="shared" si="753"/>
        <v>#N/A</v>
      </c>
      <c r="AK543" s="5" t="e">
        <f t="shared" si="754"/>
        <v>#N/A</v>
      </c>
      <c r="AL543" s="5" t="e">
        <f t="shared" si="755"/>
        <v>#N/A</v>
      </c>
      <c r="AM543" s="5" t="e">
        <f t="shared" si="756"/>
        <v>#N/A</v>
      </c>
      <c r="AN543" s="5" t="e">
        <f t="shared" si="757"/>
        <v>#N/A</v>
      </c>
      <c r="AO543" s="5" t="e">
        <f t="shared" si="758"/>
        <v>#N/A</v>
      </c>
      <c r="AP543" s="5" t="e">
        <f t="shared" si="759"/>
        <v>#N/A</v>
      </c>
      <c r="AQ543" s="5" t="e">
        <f t="shared" si="760"/>
        <v>#N/A</v>
      </c>
      <c r="AR543" s="5" t="e">
        <f t="shared" si="761"/>
        <v>#N/A</v>
      </c>
      <c r="AS543" s="5" t="e">
        <f t="shared" si="762"/>
        <v>#N/A</v>
      </c>
      <c r="AT543" s="5" t="e">
        <f t="shared" si="763"/>
        <v>#N/A</v>
      </c>
      <c r="AU543" s="5" t="e">
        <f t="shared" si="764"/>
        <v>#N/A</v>
      </c>
      <c r="AV543" s="5" t="e">
        <f t="shared" si="765"/>
        <v>#N/A</v>
      </c>
      <c r="AW543" s="5" t="e">
        <f t="shared" si="766"/>
        <v>#N/A</v>
      </c>
      <c r="AX543" s="5" t="e">
        <f t="shared" si="767"/>
        <v>#N/A</v>
      </c>
      <c r="AY543" s="5" t="e">
        <f t="shared" si="768"/>
        <v>#N/A</v>
      </c>
      <c r="AZ543" s="5" t="e">
        <f t="shared" si="769"/>
        <v>#N/A</v>
      </c>
      <c r="BA543" s="5" t="e">
        <f t="shared" si="770"/>
        <v>#N/A</v>
      </c>
      <c r="BB543" s="5" t="e">
        <f t="shared" si="771"/>
        <v>#N/A</v>
      </c>
      <c r="BC543" s="5" t="e">
        <f t="shared" si="772"/>
        <v>#N/A</v>
      </c>
      <c r="BD543" s="5" t="e">
        <f t="shared" si="773"/>
        <v>#N/A</v>
      </c>
      <c r="BE543" s="5" t="e">
        <f t="shared" si="774"/>
        <v>#N/A</v>
      </c>
      <c r="BF543" s="5" t="e">
        <f t="shared" si="775"/>
        <v>#N/A</v>
      </c>
      <c r="BG543" s="5" t="e">
        <f t="shared" si="776"/>
        <v>#N/A</v>
      </c>
      <c r="BH543" s="5" t="e">
        <f t="shared" si="777"/>
        <v>#N/A</v>
      </c>
      <c r="BI543" s="5" t="e">
        <f t="shared" si="778"/>
        <v>#N/A</v>
      </c>
      <c r="BJ543" s="8" t="e">
        <f t="shared" si="779"/>
        <v>#N/A</v>
      </c>
      <c r="BK543" s="8" t="e">
        <f t="shared" si="780"/>
        <v>#N/A</v>
      </c>
      <c r="BL543" s="8" t="e">
        <f t="shared" si="781"/>
        <v>#N/A</v>
      </c>
      <c r="BM543" s="8" t="e">
        <f t="shared" si="782"/>
        <v>#N/A</v>
      </c>
      <c r="BN543" s="8" t="e">
        <f t="shared" si="783"/>
        <v>#N/A</v>
      </c>
    </row>
    <row r="544" spans="1:66" x14ac:dyDescent="0.25">
      <c r="A544" t="s">
        <v>40</v>
      </c>
      <c r="B544" t="s">
        <v>239</v>
      </c>
      <c r="C544" t="s">
        <v>235</v>
      </c>
      <c r="D544" s="10"/>
      <c r="E544">
        <f>VLOOKUP(A544,home!$A$2:$E$405,3,FALSE)</f>
        <v>1.5047999999999999</v>
      </c>
      <c r="F544">
        <f>VLOOKUP(B544,home!$B$2:$E$405,3,FALSE)</f>
        <v>0.99680000000000002</v>
      </c>
      <c r="G544">
        <f>VLOOKUP(C544,away!$B$2:$E$405,4,FALSE)</f>
        <v>0.9304</v>
      </c>
      <c r="H544">
        <f>VLOOKUP(A544,away!$A$2:$E$405,3,FALSE)</f>
        <v>1.2</v>
      </c>
      <c r="I544">
        <f>VLOOKUP(C544,away!$B$2:$E$405,3,FALSE)</f>
        <v>1.4582999999999999</v>
      </c>
      <c r="J544">
        <f>VLOOKUP(B544,home!$B$2:$E$405,4,FALSE)</f>
        <v>1</v>
      </c>
      <c r="K544" s="3">
        <f t="shared" si="728"/>
        <v>1.395585709056</v>
      </c>
      <c r="L544" s="3">
        <f t="shared" si="729"/>
        <v>1.74996</v>
      </c>
      <c r="M544" s="5">
        <f t="shared" si="730"/>
        <v>4.3043428447828158E-2</v>
      </c>
      <c r="N544" s="5">
        <f t="shared" si="731"/>
        <v>6.0070793610563451E-2</v>
      </c>
      <c r="O544" s="5">
        <f t="shared" si="732"/>
        <v>7.532427804656136E-2</v>
      </c>
      <c r="P544" s="5">
        <f t="shared" si="733"/>
        <v>0.10512148598674161</v>
      </c>
      <c r="Q544" s="5">
        <f t="shared" si="734"/>
        <v>4.191697054727743E-2</v>
      </c>
      <c r="R544" s="5">
        <f t="shared" si="735"/>
        <v>6.5907236805180264E-2</v>
      </c>
      <c r="S544" s="5">
        <f t="shared" si="736"/>
        <v>6.4182426996113845E-2</v>
      </c>
      <c r="T544" s="5">
        <f t="shared" si="737"/>
        <v>7.3353021778913605E-2</v>
      </c>
      <c r="U544" s="5">
        <f t="shared" si="738"/>
        <v>9.1979197808679192E-2</v>
      </c>
      <c r="V544" s="5">
        <f t="shared" si="739"/>
        <v>1.7416394824602312E-2</v>
      </c>
      <c r="W544" s="5">
        <f t="shared" si="740"/>
        <v>1.9499575020900543E-2</v>
      </c>
      <c r="X544" s="5">
        <f t="shared" si="741"/>
        <v>3.4123476303575109E-2</v>
      </c>
      <c r="Y544" s="5">
        <f t="shared" si="742"/>
        <v>2.9857359296102157E-2</v>
      </c>
      <c r="Z544" s="5">
        <f t="shared" si="743"/>
        <v>3.8445009373197753E-2</v>
      </c>
      <c r="AA544" s="5">
        <f t="shared" si="744"/>
        <v>5.3653305665758752E-2</v>
      </c>
      <c r="AB544" s="5">
        <f t="shared" si="745"/>
        <v>3.7438893315373124E-2</v>
      </c>
      <c r="AC544" s="5">
        <f t="shared" si="746"/>
        <v>2.658415829249498E-3</v>
      </c>
      <c r="AD544" s="5">
        <f t="shared" si="747"/>
        <v>6.8033320579585369E-3</v>
      </c>
      <c r="AE544" s="5">
        <f t="shared" si="748"/>
        <v>1.190555896814512E-2</v>
      </c>
      <c r="AF544" s="5">
        <f t="shared" si="749"/>
        <v>1.041712598594762E-2</v>
      </c>
      <c r="AG544" s="5">
        <f t="shared" si="750"/>
        <v>6.0765179301229657E-3</v>
      </c>
      <c r="AH544" s="5">
        <f t="shared" si="751"/>
        <v>1.6819307150680297E-2</v>
      </c>
      <c r="AI544" s="5">
        <f t="shared" si="752"/>
        <v>2.347278469571281E-2</v>
      </c>
      <c r="AJ544" s="5">
        <f t="shared" si="753"/>
        <v>1.6379141436542601E-2</v>
      </c>
      <c r="AK544" s="5">
        <f t="shared" si="754"/>
        <v>7.6194985718152702E-3</v>
      </c>
      <c r="AL544" s="5">
        <f t="shared" si="755"/>
        <v>2.5969736372659548E-4</v>
      </c>
      <c r="AM544" s="5">
        <f t="shared" si="756"/>
        <v>1.8989265988098964E-3</v>
      </c>
      <c r="AN544" s="5">
        <f t="shared" si="757"/>
        <v>3.323045590853366E-3</v>
      </c>
      <c r="AO544" s="5">
        <f t="shared" si="758"/>
        <v>2.9075984310848787E-3</v>
      </c>
      <c r="AP544" s="5">
        <f t="shared" si="759"/>
        <v>1.6960603168204315E-3</v>
      </c>
      <c r="AQ544" s="5">
        <f t="shared" si="760"/>
        <v>7.4200942800577109E-4</v>
      </c>
      <c r="AR544" s="5">
        <f t="shared" si="761"/>
        <v>5.8866229482808907E-3</v>
      </c>
      <c r="AS544" s="5">
        <f t="shared" si="762"/>
        <v>8.2152868612219068E-3</v>
      </c>
      <c r="AT544" s="5">
        <f t="shared" si="763"/>
        <v>5.7325684696584098E-3</v>
      </c>
      <c r="AU544" s="5">
        <f t="shared" si="764"/>
        <v>2.6667635441467662E-3</v>
      </c>
      <c r="AV544" s="5">
        <f t="shared" si="765"/>
        <v>9.3042427291068906E-4</v>
      </c>
      <c r="AW544" s="5">
        <f t="shared" si="766"/>
        <v>1.7617718872817777E-5</v>
      </c>
      <c r="AX544" s="5">
        <f t="shared" si="767"/>
        <v>4.4168580397423401E-4</v>
      </c>
      <c r="AY544" s="5">
        <f t="shared" si="768"/>
        <v>7.7293248952275051E-4</v>
      </c>
      <c r="AZ544" s="5">
        <f t="shared" si="769"/>
        <v>6.7630046968261638E-4</v>
      </c>
      <c r="BA544" s="5">
        <f t="shared" si="770"/>
        <v>3.9449958997526382E-4</v>
      </c>
      <c r="BB544" s="5">
        <f t="shared" si="771"/>
        <v>1.7258962561827828E-4</v>
      </c>
      <c r="BC544" s="5">
        <f t="shared" si="772"/>
        <v>6.0404988249392367E-5</v>
      </c>
      <c r="BD544" s="5">
        <f t="shared" si="773"/>
        <v>1.7168924490956045E-3</v>
      </c>
      <c r="BE544" s="5">
        <f t="shared" si="774"/>
        <v>2.3960705659439815E-3</v>
      </c>
      <c r="BF544" s="5">
        <f t="shared" si="775"/>
        <v>1.6719609198605717E-3</v>
      </c>
      <c r="BG544" s="5">
        <f t="shared" si="776"/>
        <v>7.7778825528584592E-4</v>
      </c>
      <c r="BH544" s="5">
        <f t="shared" si="777"/>
        <v>2.7136754343713156E-4</v>
      </c>
      <c r="BI544" s="5">
        <f t="shared" si="778"/>
        <v>7.5743333104498842E-5</v>
      </c>
      <c r="BJ544" s="8">
        <f t="shared" si="779"/>
        <v>0.30710978483210355</v>
      </c>
      <c r="BK544" s="8">
        <f t="shared" si="780"/>
        <v>0.23345478193778477</v>
      </c>
      <c r="BL544" s="8">
        <f t="shared" si="781"/>
        <v>0.41893513265925003</v>
      </c>
      <c r="BM544" s="8">
        <f t="shared" si="782"/>
        <v>0.6058052005875334</v>
      </c>
      <c r="BN544" s="8">
        <f t="shared" si="783"/>
        <v>0.39138419344415232</v>
      </c>
    </row>
    <row r="545" spans="1:66" s="15" customFormat="1" x14ac:dyDescent="0.25">
      <c r="A545" s="15" t="s">
        <v>40</v>
      </c>
      <c r="B545" s="15" t="s">
        <v>321</v>
      </c>
      <c r="C545" s="15" t="s">
        <v>317</v>
      </c>
      <c r="E545" s="15">
        <f>VLOOKUP(A545,home!$A$2:$E$405,3,FALSE)</f>
        <v>1.5047999999999999</v>
      </c>
      <c r="F545" s="15">
        <f>VLOOKUP(B545,home!$B$2:$E$405,3,FALSE)</f>
        <v>1.4952000000000001</v>
      </c>
      <c r="G545" s="15">
        <f>VLOOKUP(C545,away!$B$2:$E$405,4,FALSE)</f>
        <v>0.99680000000000002</v>
      </c>
      <c r="H545" s="15">
        <f>VLOOKUP(A545,away!$A$2:$E$405,3,FALSE)</f>
        <v>1.2</v>
      </c>
      <c r="I545" s="15">
        <f>VLOOKUP(C545,away!$B$2:$E$405,3,FALSE)</f>
        <v>1.125</v>
      </c>
      <c r="J545" s="15">
        <f>VLOOKUP(B545,home!$B$2:$E$405,4,FALSE)</f>
        <v>0.70830000000000004</v>
      </c>
      <c r="K545" s="20">
        <f t="shared" si="728"/>
        <v>2.2427770337280002</v>
      </c>
      <c r="L545" s="20">
        <f t="shared" si="729"/>
        <v>0.95620499999999997</v>
      </c>
      <c r="M545" s="21">
        <f t="shared" si="730"/>
        <v>4.0803719654382474E-2</v>
      </c>
      <c r="N545" s="21">
        <f t="shared" si="731"/>
        <v>9.1513645331524798E-2</v>
      </c>
      <c r="O545" s="21">
        <f t="shared" si="732"/>
        <v>3.9016720752118789E-2</v>
      </c>
      <c r="P545" s="21">
        <f t="shared" si="733"/>
        <v>8.7505805234230669E-2</v>
      </c>
      <c r="Q545" s="21">
        <f t="shared" si="734"/>
        <v>0.10262235101113677</v>
      </c>
      <c r="R545" s="21">
        <f t="shared" si="735"/>
        <v>1.8653991733389871E-2</v>
      </c>
      <c r="S545" s="21">
        <f t="shared" si="736"/>
        <v>4.6915244581560461E-2</v>
      </c>
      <c r="T545" s="21">
        <f t="shared" si="737"/>
        <v>9.8128005148604036E-2</v>
      </c>
      <c r="U545" s="21">
        <f t="shared" si="738"/>
        <v>4.1836744246998764E-2</v>
      </c>
      <c r="V545" s="21">
        <f t="shared" si="739"/>
        <v>1.117914491250553E-2</v>
      </c>
      <c r="W545" s="21">
        <f t="shared" si="740"/>
        <v>7.6719683998316968E-2</v>
      </c>
      <c r="X545" s="21">
        <f t="shared" si="741"/>
        <v>7.3359745437610674E-2</v>
      </c>
      <c r="Y545" s="21">
        <f t="shared" si="742"/>
        <v>3.5073477693085255E-2</v>
      </c>
      <c r="Z545" s="21">
        <f t="shared" si="743"/>
        <v>5.9456800551420212E-3</v>
      </c>
      <c r="AA545" s="21">
        <f t="shared" si="744"/>
        <v>1.3334834677567152E-2</v>
      </c>
      <c r="AB545" s="21">
        <f t="shared" si="745"/>
        <v>1.4953530481703673E-2</v>
      </c>
      <c r="AC545" s="21">
        <f t="shared" si="746"/>
        <v>1.4983929248437451E-3</v>
      </c>
      <c r="AD545" s="21">
        <f t="shared" si="747"/>
        <v>4.301628632657372E-2</v>
      </c>
      <c r="AE545" s="21">
        <f t="shared" si="748"/>
        <v>4.1132388066901421E-2</v>
      </c>
      <c r="AF545" s="21">
        <f t="shared" si="749"/>
        <v>1.9665497565755734E-2</v>
      </c>
      <c r="AG545" s="21">
        <f t="shared" si="750"/>
        <v>6.2680823666211548E-3</v>
      </c>
      <c r="AH545" s="21">
        <f t="shared" si="751"/>
        <v>1.4213222492817689E-3</v>
      </c>
      <c r="AI545" s="21">
        <f t="shared" si="752"/>
        <v>3.1877088982157739E-3</v>
      </c>
      <c r="AJ545" s="21">
        <f t="shared" si="753"/>
        <v>3.5746601535643643E-3</v>
      </c>
      <c r="AK545" s="21">
        <f t="shared" si="754"/>
        <v>2.6723885652655869E-3</v>
      </c>
      <c r="AL545" s="21">
        <f t="shared" si="755"/>
        <v>1.285354183945271E-4</v>
      </c>
      <c r="AM545" s="21">
        <f t="shared" si="756"/>
        <v>1.9295187809901457E-2</v>
      </c>
      <c r="AN545" s="21">
        <f t="shared" si="757"/>
        <v>1.8450155059766823E-2</v>
      </c>
      <c r="AO545" s="21">
        <f t="shared" si="758"/>
        <v>8.8210652594621665E-3</v>
      </c>
      <c r="AP545" s="21">
        <f t="shared" si="759"/>
        <v>2.8115822354746736E-3</v>
      </c>
      <c r="AQ545" s="21">
        <f t="shared" si="760"/>
        <v>6.7211224786801495E-4</v>
      </c>
      <c r="AR545" s="21">
        <f t="shared" si="761"/>
        <v>2.7181508827489484E-4</v>
      </c>
      <c r="AS545" s="21">
        <f t="shared" si="762"/>
        <v>6.0962063740368307E-4</v>
      </c>
      <c r="AT545" s="21">
        <f t="shared" si="763"/>
        <v>6.8362158242780285E-4</v>
      </c>
      <c r="AU545" s="21">
        <f t="shared" si="764"/>
        <v>5.1107026160995632E-4</v>
      </c>
      <c r="AV545" s="21">
        <f t="shared" si="765"/>
        <v>2.8655416134004273E-4</v>
      </c>
      <c r="AW545" s="21">
        <f t="shared" si="766"/>
        <v>7.6569784589096686E-6</v>
      </c>
      <c r="AX545" s="21">
        <f t="shared" si="767"/>
        <v>7.2124673469192479E-3</v>
      </c>
      <c r="AY545" s="21">
        <f t="shared" si="768"/>
        <v>6.8965973394609185E-3</v>
      </c>
      <c r="AZ545" s="21">
        <f t="shared" si="769"/>
        <v>3.2972804294896137E-3</v>
      </c>
      <c r="BA545" s="21">
        <f t="shared" si="770"/>
        <v>1.050958677693372E-3</v>
      </c>
      <c r="BB545" s="21">
        <f t="shared" si="771"/>
        <v>2.5123298560094764E-4</v>
      </c>
      <c r="BC545" s="21">
        <f t="shared" si="772"/>
        <v>4.8046047399310843E-5</v>
      </c>
      <c r="BD545" s="21">
        <f t="shared" si="773"/>
        <v>4.3318491080649284E-5</v>
      </c>
      <c r="BE545" s="21">
        <f t="shared" si="774"/>
        <v>9.7153716931431413E-5</v>
      </c>
      <c r="BF545" s="21">
        <f t="shared" si="775"/>
        <v>1.0894706253756283E-4</v>
      </c>
      <c r="BG545" s="21">
        <f t="shared" si="776"/>
        <v>8.144798991712468E-5</v>
      </c>
      <c r="BH545" s="21">
        <f t="shared" si="777"/>
        <v>4.5667420307359238E-5</v>
      </c>
      <c r="BI545" s="21">
        <f t="shared" si="778"/>
        <v>2.0484368290989789E-5</v>
      </c>
      <c r="BJ545" s="22">
        <f t="shared" si="779"/>
        <v>0.65630584838516692</v>
      </c>
      <c r="BK545" s="22">
        <f t="shared" si="780"/>
        <v>0.19492744006537829</v>
      </c>
      <c r="BL545" s="22">
        <f t="shared" si="781"/>
        <v>0.14141160253822724</v>
      </c>
      <c r="BM545" s="22">
        <f t="shared" si="782"/>
        <v>0.61158539696612912</v>
      </c>
      <c r="BN545" s="22">
        <f t="shared" si="783"/>
        <v>0.38011623371678338</v>
      </c>
    </row>
    <row r="546" spans="1:66" x14ac:dyDescent="0.25">
      <c r="A546" t="s">
        <v>10</v>
      </c>
      <c r="B546" t="s">
        <v>44</v>
      </c>
      <c r="C546" t="s">
        <v>50</v>
      </c>
      <c r="D546" t="s">
        <v>526</v>
      </c>
      <c r="E546">
        <f>VLOOKUP(A546,home!$A$2:$E$405,3,FALSE)</f>
        <v>1.5425</v>
      </c>
      <c r="F546">
        <f>VLOOKUP(B546,home!$B$2:$E$405,3,FALSE)</f>
        <v>0.91520000000000001</v>
      </c>
      <c r="G546">
        <f>VLOOKUP(C546,away!$B$2:$E$405,4,FALSE)</f>
        <v>0.91520000000000001</v>
      </c>
      <c r="H546">
        <f>VLOOKUP(A546,away!$A$2:$E$405,3,FALSE)</f>
        <v>1.4443999999999999</v>
      </c>
      <c r="I546">
        <f>VLOOKUP(C546,away!$B$2:$E$405,3,FALSE)</f>
        <v>1.0181</v>
      </c>
      <c r="J546">
        <f>VLOOKUP(B546,home!$B$2:$E$405,4,FALSE)</f>
        <v>1.4254</v>
      </c>
      <c r="K546" s="3">
        <f t="shared" ref="K546:K609" si="784">E546*F546*G546</f>
        <v>1.2919841792</v>
      </c>
      <c r="L546" s="3">
        <f t="shared" ref="L546:L609" si="785">H546*I546*J546</f>
        <v>2.0961129044559996</v>
      </c>
      <c r="M546" s="5">
        <f t="shared" ref="M546:M609" si="786">_xlfn.POISSON.DIST(0,K546,FALSE) * _xlfn.POISSON.DIST(0,L546,FALSE)</f>
        <v>3.3772882761596741E-2</v>
      </c>
      <c r="N546" s="5">
        <f t="shared" ref="N546:N609" si="787">_xlfn.POISSON.DIST(1,K546,FALSE) * _xlfn.POISSON.DIST(0,L546,FALSE)</f>
        <v>4.3634030213959389E-2</v>
      </c>
      <c r="O546" s="5">
        <f t="shared" ref="O546:O609" si="788">_xlfn.POISSON.DIST(0,K546,FALSE) * _xlfn.POISSON.DIST(1,L546,FALSE)</f>
        <v>7.0791775377262486E-2</v>
      </c>
      <c r="P546" s="5">
        <f t="shared" ref="P546:P609" si="789">_xlfn.POISSON.DIST(1,K546,FALSE) * _xlfn.POISSON.DIST(1,L546,FALSE)</f>
        <v>9.1461853804903237E-2</v>
      </c>
      <c r="Q546" s="5">
        <f t="shared" ref="Q546:Q609" si="790">_xlfn.POISSON.DIST(2,K546,FALSE) * _xlfn.POISSON.DIST(0,L546,FALSE)</f>
        <v>2.8187238355585169E-2</v>
      </c>
      <c r="R546" s="5">
        <f t="shared" ref="R546:R609" si="791">_xlfn.POISSON.DIST(0,K546,FALSE) * _xlfn.POISSON.DIST(2,L546,FALSE)</f>
        <v>7.4193776948815224E-2</v>
      </c>
      <c r="S546" s="5">
        <f t="shared" ref="S546:S609" si="792">_xlfn.POISSON.DIST(2,K546,FALSE) * _xlfn.POISSON.DIST(2,L546,FALSE)</f>
        <v>6.1922983895689808E-2</v>
      </c>
      <c r="T546" s="5">
        <f t="shared" ref="T546:T609" si="793">_xlfn.POISSON.DIST(2,K546,FALSE) * _xlfn.POISSON.DIST(1,L546,FALSE)</f>
        <v>5.9083634058119165E-2</v>
      </c>
      <c r="U546" s="5">
        <f t="shared" ref="U546:U609" si="794">_xlfn.POISSON.DIST(1,K546,FALSE) * _xlfn.POISSON.DIST(2,L546,FALSE)</f>
        <v>9.5857186012962892E-2</v>
      </c>
      <c r="V546" s="5">
        <f t="shared" ref="V546:V609" si="795">_xlfn.POISSON.DIST(3,K546,FALSE) * _xlfn.POISSON.DIST(3,L546,FALSE)</f>
        <v>1.8632933476410419E-2</v>
      </c>
      <c r="W546" s="5">
        <f t="shared" ref="W546:W609" si="796">_xlfn.POISSON.DIST(3,K546,FALSE) * _xlfn.POISSON.DIST(0,L546,FALSE)</f>
        <v>1.213915533691849E-2</v>
      </c>
      <c r="X546" s="5">
        <f t="shared" ref="X546:X609" si="797">_xlfn.POISSON.DIST(3,K546,FALSE) * _xlfn.POISSON.DIST(1,L546,FALSE)</f>
        <v>2.5445040150910758E-2</v>
      </c>
      <c r="Y546" s="5">
        <f t="shared" ref="Y546:Y609" si="798">_xlfn.POISSON.DIST(3,K546,FALSE) * _xlfn.POISSON.DIST(2,L546,FALSE)</f>
        <v>2.6667838507362544E-2</v>
      </c>
      <c r="Z546" s="5">
        <f t="shared" ref="Z546:Z609" si="799">_xlfn.POISSON.DIST(0,K546,FALSE) * _xlfn.POISSON.DIST(3,L546,FALSE)</f>
        <v>5.1839511097580566E-2</v>
      </c>
      <c r="AA546" s="5">
        <f t="shared" ref="AA546:AA609" si="800">_xlfn.POISSON.DIST(1,K546,FALSE) * _xlfn.POISSON.DIST(3,L546,FALSE)</f>
        <v>6.6975828195536907E-2</v>
      </c>
      <c r="AB546" s="5">
        <f t="shared" ref="AB546:AB609" si="801">_xlfn.POISSON.DIST(2,K546,FALSE) * _xlfn.POISSON.DIST(3,L546,FALSE)</f>
        <v>4.3265855208725494E-2</v>
      </c>
      <c r="AC546" s="5">
        <f t="shared" ref="AC546:AC609" si="802">_xlfn.POISSON.DIST(4,K546,FALSE) * _xlfn.POISSON.DIST(4,L546,FALSE)</f>
        <v>3.1537925145558492E-3</v>
      </c>
      <c r="AD546" s="5">
        <f t="shared" ref="AD546:AD609" si="803">_xlfn.POISSON.DIST(4,K546,FALSE) * _xlfn.POISSON.DIST(0,L546,FALSE)</f>
        <v>3.9208991610374822E-3</v>
      </c>
      <c r="AE546" s="5">
        <f t="shared" ref="AE546:AE609" si="804">_xlfn.POISSON.DIST(4,K546,FALSE) * _xlfn.POISSON.DIST(1,L546,FALSE)</f>
        <v>8.2186473285213672E-3</v>
      </c>
      <c r="AF546" s="5">
        <f t="shared" ref="AF546:AF609" si="805">_xlfn.POISSON.DIST(4,K546,FALSE) * _xlfn.POISSON.DIST(2,L546,FALSE)</f>
        <v>8.6136063612432343E-3</v>
      </c>
      <c r="AG546" s="5">
        <f t="shared" ref="AG546:AG609" si="806">_xlfn.POISSON.DIST(4,K546,FALSE) * _xlfn.POISSON.DIST(3,L546,FALSE)</f>
        <v>6.0183638159020782E-3</v>
      </c>
      <c r="AH546" s="5">
        <f t="shared" ref="AH546:AH609" si="807">_xlfn.POISSON.DIST(0,K546,FALSE) * _xlfn.POISSON.DIST(4,L546,FALSE)</f>
        <v>2.7165367043082155E-2</v>
      </c>
      <c r="AI546" s="5">
        <f t="shared" ref="AI546:AI609" si="808">_xlfn.POISSON.DIST(1,K546,FALSE) * _xlfn.POISSON.DIST(4,L546,FALSE)</f>
        <v>3.509722444182322E-2</v>
      </c>
      <c r="AJ546" s="5">
        <f t="shared" ref="AJ546:AJ609" si="809">_xlfn.POISSON.DIST(2,K546,FALSE) * _xlfn.POISSON.DIST(4,L546,FALSE)</f>
        <v>2.2672529356333584E-2</v>
      </c>
      <c r="AK546" s="5">
        <f t="shared" ref="AK546:AK609" si="810">_xlfn.POISSON.DIST(3,K546,FALSE) * _xlfn.POISSON.DIST(4,L546,FALSE)</f>
        <v>9.7641830769435185E-3</v>
      </c>
      <c r="AL546" s="5">
        <f t="shared" ref="AL546:AL609" si="811">_xlfn.POISSON.DIST(5,K546,FALSE) * _xlfn.POISSON.DIST(5,L546,FALSE)</f>
        <v>3.4163706063647587E-4</v>
      </c>
      <c r="AM546" s="5">
        <f t="shared" ref="AM546:AM609" si="812">_xlfn.POISSON.DIST(5,K546,FALSE) * _xlfn.POISSON.DIST(0,L546,FALSE)</f>
        <v>1.0131479368597957E-3</v>
      </c>
      <c r="AN546" s="5">
        <f t="shared" ref="AN546:AN609" si="813">_xlfn.POISSON.DIST(5,K546,FALSE) * _xlfn.POISSON.DIST(1,L546,FALSE)</f>
        <v>2.1236724645747897E-3</v>
      </c>
      <c r="AO546" s="5">
        <f t="shared" ref="AO546:AO609" si="814">_xlfn.POISSON.DIST(5,K546,FALSE) * _xlfn.POISSON.DIST(2,L546,FALSE)</f>
        <v>2.2257286289165475E-3</v>
      </c>
      <c r="AP546" s="5">
        <f t="shared" ref="AP546:AP609" si="815">_xlfn.POISSON.DIST(5,K546,FALSE) * _xlfn.POISSON.DIST(3,L546,FALSE)</f>
        <v>1.5551261669630449E-3</v>
      </c>
      <c r="AQ546" s="5">
        <f t="shared" ref="AQ546:AQ609" si="816">_xlfn.POISSON.DIST(5,K546,FALSE) * _xlfn.POISSON.DIST(4,L546,FALSE)</f>
        <v>8.1493000665710852E-4</v>
      </c>
      <c r="AR546" s="5">
        <f t="shared" ref="AR546:AR609" si="817">_xlfn.POISSON.DIST(0,K546,FALSE) * _xlfn.POISSON.DIST(5,L546,FALSE)</f>
        <v>1.1388335282657648E-2</v>
      </c>
      <c r="AS546" s="5">
        <f t="shared" ref="AS546:AS609" si="818">_xlfn.POISSON.DIST(1,K546,FALSE) * _xlfn.POISSON.DIST(5,L546,FALSE)</f>
        <v>1.4713549012618839E-2</v>
      </c>
      <c r="AT546" s="5">
        <f t="shared" ref="AT546:AT609" si="819">_xlfn.POISSON.DIST(2,K546,FALSE) * _xlfn.POISSON.DIST(5,L546,FALSE)</f>
        <v>9.5048362720936627E-3</v>
      </c>
      <c r="AU546" s="5">
        <f t="shared" ref="AU546:AU609" si="820">_xlfn.POISSON.DIST(3,K546,FALSE) * _xlfn.POISSON.DIST(5,L546,FALSE)</f>
        <v>4.0933660298104408E-3</v>
      </c>
      <c r="AV546" s="5">
        <f t="shared" ref="AV546:AV609" si="821">_xlfn.POISSON.DIST(4,K546,FALSE) * _xlfn.POISSON.DIST(5,L546,FALSE)</f>
        <v>1.3221410375474508E-3</v>
      </c>
      <c r="AW546" s="5">
        <f t="shared" ref="AW546:AW609" si="822">_xlfn.POISSON.DIST(6,K546,FALSE) * _xlfn.POISSON.DIST(6,L546,FALSE)</f>
        <v>2.5700072184178642E-5</v>
      </c>
      <c r="AX546" s="5">
        <f t="shared" ref="AX546:AX609" si="823">_xlfn.POISSON.DIST(6,K546,FALSE) * _xlfn.POISSON.DIST(0,L546,FALSE)</f>
        <v>2.1816185093532942E-4</v>
      </c>
      <c r="AY546" s="5">
        <f t="shared" ref="AY546:AY609" si="824">_xlfn.POISSON.DIST(6,K546,FALSE) * _xlfn.POISSON.DIST(1,L546,FALSE)</f>
        <v>4.5729187100555004E-4</v>
      </c>
      <c r="AZ546" s="5">
        <f t="shared" ref="AZ546:AZ609" si="825">_xlfn.POISSON.DIST(6,K546,FALSE) * _xlfn.POISSON.DIST(2,L546,FALSE)</f>
        <v>4.7926769595878107E-4</v>
      </c>
      <c r="BA546" s="5">
        <f t="shared" ref="BA546:BA609" si="826">_xlfn.POISSON.DIST(6,K546,FALSE) * _xlfn.POISSON.DIST(3,L546,FALSE)</f>
        <v>3.3486640072936523E-4</v>
      </c>
      <c r="BB546" s="5">
        <f t="shared" ref="BB546:BB609" si="827">_xlfn.POISSON.DIST(6,K546,FALSE) * _xlfn.POISSON.DIST(4,L546,FALSE)</f>
        <v>1.7547944595938911E-4</v>
      </c>
      <c r="BC546" s="5">
        <f t="shared" ref="BC546:BC609" si="828">_xlfn.POISSON.DIST(6,K546,FALSE) * _xlfn.POISSON.DIST(5,L546,FALSE)</f>
        <v>7.3564946228452962E-5</v>
      </c>
      <c r="BD546" s="5">
        <f t="shared" ref="BD546:BD609" si="829">_xlfn.POISSON.DIST(0,K546,FALSE) * _xlfn.POISSON.DIST(6,L546,FALSE)</f>
        <v>3.97853942437504E-3</v>
      </c>
      <c r="BE546" s="5">
        <f t="shared" ref="BE546:BE609" si="830">_xlfn.POISSON.DIST(1,K546,FALSE) * _xlfn.POISSON.DIST(6,L546,FALSE)</f>
        <v>5.1402099926160256E-3</v>
      </c>
      <c r="BF546" s="5">
        <f t="shared" ref="BF546:BF609" si="831">_xlfn.POISSON.DIST(2,K546,FALSE) * _xlfn.POISSON.DIST(6,L546,FALSE)</f>
        <v>3.3205349941128281E-3</v>
      </c>
      <c r="BG546" s="5">
        <f t="shared" ref="BG546:BG609" si="832">_xlfn.POISSON.DIST(3,K546,FALSE) * _xlfn.POISSON.DIST(6,L546,FALSE)</f>
        <v>1.4300262262912466E-3</v>
      </c>
      <c r="BH546" s="5">
        <f t="shared" ref="BH546:BH609" si="833">_xlfn.POISSON.DIST(4,K546,FALSE) * _xlfn.POISSON.DIST(6,L546,FALSE)</f>
        <v>4.6189281505234228E-4</v>
      </c>
      <c r="BI546" s="5">
        <f t="shared" ref="BI546:BI609" si="834">_xlfn.POISSON.DIST(5,K546,FALSE) * _xlfn.POISSON.DIST(6,L546,FALSE)</f>
        <v>1.1935164190675555E-4</v>
      </c>
      <c r="BJ546" s="8">
        <f t="shared" ref="BJ546:BJ609" si="835">SUM(N546,Q546,T546,W546,X546,Y546,AD546,AE546,AF546,AG546,AM546,AN546,AO546,AP546,AQ546,AX546,AY546,AZ546,BA546,BB546,BC546)</f>
        <v>0.23139969070434777</v>
      </c>
      <c r="BK546" s="8">
        <f t="shared" ref="BK546:BK609" si="836">SUM(M546,P546,S546,V546,AC546,AL546,AY546)</f>
        <v>0.20974337538479809</v>
      </c>
      <c r="BL546" s="8">
        <f t="shared" ref="BL546:BL609" si="837">SUM(O546,R546,U546,AA546,AB546,AH546,AI546,AJ546,AK546,AR546,AS546,AT546,AU546,AV546,BD546,BE546,BF546,BG546,BH546,BI546)</f>
        <v>0.5012565083905679</v>
      </c>
      <c r="BM546" s="8">
        <f t="shared" ref="BM546:BM609" si="838">SUM(S546:BI546)</f>
        <v>0.65176593631635071</v>
      </c>
      <c r="BN546" s="8">
        <f t="shared" ref="BN546:BN609" si="839">SUM(M546:R546)</f>
        <v>0.34204155746212228</v>
      </c>
    </row>
    <row r="547" spans="1:66" x14ac:dyDescent="0.25">
      <c r="A547" t="s">
        <v>13</v>
      </c>
      <c r="B547" t="s">
        <v>51</v>
      </c>
      <c r="C547" t="s">
        <v>55</v>
      </c>
      <c r="D547" t="s">
        <v>526</v>
      </c>
      <c r="E547">
        <f>VLOOKUP(A547,home!$A$2:$E$405,3,FALSE)</f>
        <v>1.4837</v>
      </c>
      <c r="F547">
        <f>VLOOKUP(B547,home!$B$2:$E$405,3,FALSE)</f>
        <v>1.3480000000000001</v>
      </c>
      <c r="G547">
        <f>VLOOKUP(C547,away!$B$2:$E$405,4,FALSE)</f>
        <v>1.1496999999999999</v>
      </c>
      <c r="H547">
        <f>VLOOKUP(A547,away!$A$2:$E$405,3,FALSE)</f>
        <v>1.2190000000000001</v>
      </c>
      <c r="I547">
        <f>VLOOKUP(C547,away!$B$2:$E$405,3,FALSE)</f>
        <v>0.91690000000000005</v>
      </c>
      <c r="J547">
        <f>VLOOKUP(B547,home!$B$2:$E$405,4,FALSE)</f>
        <v>0.82030000000000003</v>
      </c>
      <c r="K547" s="3">
        <f t="shared" si="784"/>
        <v>2.2994317317199999</v>
      </c>
      <c r="L547" s="3">
        <f t="shared" si="785"/>
        <v>0.91685021233000008</v>
      </c>
      <c r="M547" s="5">
        <f t="shared" si="786"/>
        <v>4.0103889913505462E-2</v>
      </c>
      <c r="N547" s="5">
        <f t="shared" si="787"/>
        <v>9.2216157032520119E-2</v>
      </c>
      <c r="O547" s="5">
        <f t="shared" si="788"/>
        <v>3.6769259982456434E-2</v>
      </c>
      <c r="P547" s="5">
        <f t="shared" si="789"/>
        <v>8.45484031555227E-2</v>
      </c>
      <c r="Q547" s="5">
        <f t="shared" si="790"/>
        <v>0.1060223788289256</v>
      </c>
      <c r="R547" s="5">
        <f t="shared" si="791"/>
        <v>1.6855951911066074E-2</v>
      </c>
      <c r="S547" s="5">
        <f t="shared" si="792"/>
        <v>4.4561964509965642E-2</v>
      </c>
      <c r="T547" s="5">
        <f t="shared" si="793"/>
        <v>9.7206640541032133E-2</v>
      </c>
      <c r="U547" s="5">
        <f t="shared" si="794"/>
        <v>3.8759110692651706E-2</v>
      </c>
      <c r="V547" s="5">
        <f t="shared" si="795"/>
        <v>1.0438563299571792E-2</v>
      </c>
      <c r="W547" s="5">
        <f t="shared" si="796"/>
        <v>8.1263740717223407E-2</v>
      </c>
      <c r="X547" s="5">
        <f t="shared" si="797"/>
        <v>7.4506677931316365E-2</v>
      </c>
      <c r="Y547" s="5">
        <f t="shared" si="798"/>
        <v>3.4155731740665163E-2</v>
      </c>
      <c r="Z547" s="5">
        <f t="shared" si="799"/>
        <v>5.1514610295617337E-3</v>
      </c>
      <c r="AA547" s="5">
        <f t="shared" si="800"/>
        <v>1.1845432956093232E-2</v>
      </c>
      <c r="AB547" s="5">
        <f t="shared" si="801"/>
        <v>1.361888220760131E-2</v>
      </c>
      <c r="AC547" s="5">
        <f t="shared" si="802"/>
        <v>1.3754336862959538E-3</v>
      </c>
      <c r="AD547" s="5">
        <f t="shared" si="803"/>
        <v>4.6715106010862532E-2</v>
      </c>
      <c r="AE547" s="5">
        <f t="shared" si="804"/>
        <v>4.2830754865077772E-2</v>
      </c>
      <c r="AF547" s="5">
        <f t="shared" si="805"/>
        <v>1.9634693346150367E-2</v>
      </c>
      <c r="AG547" s="5">
        <f t="shared" si="806"/>
        <v>6.0006909211508018E-3</v>
      </c>
      <c r="AH547" s="5">
        <f t="shared" si="807"/>
        <v>1.180779534690849E-3</v>
      </c>
      <c r="AI547" s="5">
        <f t="shared" si="808"/>
        <v>2.7151219302337147E-3</v>
      </c>
      <c r="AJ547" s="5">
        <f t="shared" si="809"/>
        <v>3.12161876093413E-3</v>
      </c>
      <c r="AK547" s="5">
        <f t="shared" si="810"/>
        <v>2.392649744408136E-3</v>
      </c>
      <c r="AL547" s="5">
        <f t="shared" si="811"/>
        <v>1.1598946842657748E-4</v>
      </c>
      <c r="AM547" s="5">
        <f t="shared" si="812"/>
        <v>2.1483639422408191E-2</v>
      </c>
      <c r="AN547" s="5">
        <f t="shared" si="813"/>
        <v>1.9697279366056111E-2</v>
      </c>
      <c r="AO547" s="5">
        <f t="shared" si="814"/>
        <v>9.0297273845459346E-3</v>
      </c>
      <c r="AP547" s="5">
        <f t="shared" si="815"/>
        <v>2.7596358232676523E-3</v>
      </c>
      <c r="AQ547" s="5">
        <f t="shared" si="816"/>
        <v>6.3254317262910541E-4</v>
      </c>
      <c r="AR547" s="5">
        <f t="shared" si="817"/>
        <v>2.1651959341924482E-4</v>
      </c>
      <c r="AS547" s="5">
        <f t="shared" si="818"/>
        <v>4.9787202364732445E-4</v>
      </c>
      <c r="AT547" s="5">
        <f t="shared" si="819"/>
        <v>5.7241136475515402E-4</v>
      </c>
      <c r="AU547" s="5">
        <f t="shared" si="820"/>
        <v>4.3874028523838415E-4</v>
      </c>
      <c r="AV547" s="5">
        <f t="shared" si="821"/>
        <v>2.5221333346525611E-4</v>
      </c>
      <c r="AW547" s="5">
        <f t="shared" si="822"/>
        <v>6.7925832128863044E-6</v>
      </c>
      <c r="AX547" s="5">
        <f t="shared" si="823"/>
        <v>8.2333603667860186E-3</v>
      </c>
      <c r="AY547" s="5">
        <f t="shared" si="824"/>
        <v>7.5487582004771688E-3</v>
      </c>
      <c r="AZ547" s="5">
        <f t="shared" si="825"/>
        <v>3.4605402794676597E-3</v>
      </c>
      <c r="BA547" s="5">
        <f t="shared" si="826"/>
        <v>1.0575990300021472E-3</v>
      </c>
      <c r="BB547" s="5">
        <f t="shared" si="827"/>
        <v>2.424149738043677E-4</v>
      </c>
      <c r="BC547" s="5">
        <f t="shared" si="828"/>
        <v>4.4451644040901209E-5</v>
      </c>
      <c r="BD547" s="5">
        <f t="shared" si="829"/>
        <v>3.3086005866673298E-5</v>
      </c>
      <c r="BE547" s="5">
        <f t="shared" si="830"/>
        <v>7.6079011765702658E-5</v>
      </c>
      <c r="BF547" s="5">
        <f t="shared" si="831"/>
        <v>8.7469246885977955E-5</v>
      </c>
      <c r="BG547" s="5">
        <f t="shared" si="832"/>
        <v>6.7043187279756171E-5</v>
      </c>
      <c r="BH547" s="5">
        <f t="shared" si="833"/>
        <v>3.8540308056679504E-5</v>
      </c>
      <c r="BI547" s="5">
        <f t="shared" si="834"/>
        <v>1.7724161459158555E-5</v>
      </c>
      <c r="BJ547" s="8">
        <f t="shared" si="835"/>
        <v>0.67474252159840953</v>
      </c>
      <c r="BK547" s="8">
        <f t="shared" si="836"/>
        <v>0.18869300223376531</v>
      </c>
      <c r="BL547" s="8">
        <f t="shared" si="837"/>
        <v>0.12955650624197493</v>
      </c>
      <c r="BM547" s="8">
        <f t="shared" si="838"/>
        <v>0.61408548466245083</v>
      </c>
      <c r="BN547" s="8">
        <f t="shared" si="839"/>
        <v>0.37651604082399642</v>
      </c>
    </row>
    <row r="548" spans="1:66" x14ac:dyDescent="0.25">
      <c r="A548" t="s">
        <v>16</v>
      </c>
      <c r="B548" t="s">
        <v>64</v>
      </c>
      <c r="C548" t="s">
        <v>513</v>
      </c>
      <c r="D548" t="s">
        <v>526</v>
      </c>
      <c r="E548">
        <f>VLOOKUP(A548,home!$A$2:$E$405,3,FALSE)</f>
        <v>1.6373</v>
      </c>
      <c r="F548">
        <f>VLOOKUP(B548,home!$B$2:$E$405,3,FALSE)</f>
        <v>0.79039999999999999</v>
      </c>
      <c r="G548" t="e">
        <f>VLOOKUP(C548,away!$B$2:$E$405,4,FALSE)</f>
        <v>#N/A</v>
      </c>
      <c r="H548">
        <f>VLOOKUP(A548,away!$A$2:$E$405,3,FALSE)</f>
        <v>1.3301000000000001</v>
      </c>
      <c r="I548" t="e">
        <f>VLOOKUP(C548,away!$B$2:$E$405,3,FALSE)</f>
        <v>#N/A</v>
      </c>
      <c r="J548">
        <f>VLOOKUP(B548,home!$B$2:$E$405,4,FALSE)</f>
        <v>1.0172000000000001</v>
      </c>
      <c r="K548" s="3" t="e">
        <f t="shared" si="784"/>
        <v>#N/A</v>
      </c>
      <c r="L548" s="3" t="e">
        <f t="shared" si="785"/>
        <v>#N/A</v>
      </c>
      <c r="M548" s="5" t="e">
        <f t="shared" si="786"/>
        <v>#N/A</v>
      </c>
      <c r="N548" s="5" t="e">
        <f t="shared" si="787"/>
        <v>#N/A</v>
      </c>
      <c r="O548" s="5" t="e">
        <f t="shared" si="788"/>
        <v>#N/A</v>
      </c>
      <c r="P548" s="5" t="e">
        <f t="shared" si="789"/>
        <v>#N/A</v>
      </c>
      <c r="Q548" s="5" t="e">
        <f t="shared" si="790"/>
        <v>#N/A</v>
      </c>
      <c r="R548" s="5" t="e">
        <f t="shared" si="791"/>
        <v>#N/A</v>
      </c>
      <c r="S548" s="5" t="e">
        <f t="shared" si="792"/>
        <v>#N/A</v>
      </c>
      <c r="T548" s="5" t="e">
        <f t="shared" si="793"/>
        <v>#N/A</v>
      </c>
      <c r="U548" s="5" t="e">
        <f t="shared" si="794"/>
        <v>#N/A</v>
      </c>
      <c r="V548" s="5" t="e">
        <f t="shared" si="795"/>
        <v>#N/A</v>
      </c>
      <c r="W548" s="5" t="e">
        <f t="shared" si="796"/>
        <v>#N/A</v>
      </c>
      <c r="X548" s="5" t="e">
        <f t="shared" si="797"/>
        <v>#N/A</v>
      </c>
      <c r="Y548" s="5" t="e">
        <f t="shared" si="798"/>
        <v>#N/A</v>
      </c>
      <c r="Z548" s="5" t="e">
        <f t="shared" si="799"/>
        <v>#N/A</v>
      </c>
      <c r="AA548" s="5" t="e">
        <f t="shared" si="800"/>
        <v>#N/A</v>
      </c>
      <c r="AB548" s="5" t="e">
        <f t="shared" si="801"/>
        <v>#N/A</v>
      </c>
      <c r="AC548" s="5" t="e">
        <f t="shared" si="802"/>
        <v>#N/A</v>
      </c>
      <c r="AD548" s="5" t="e">
        <f t="shared" si="803"/>
        <v>#N/A</v>
      </c>
      <c r="AE548" s="5" t="e">
        <f t="shared" si="804"/>
        <v>#N/A</v>
      </c>
      <c r="AF548" s="5" t="e">
        <f t="shared" si="805"/>
        <v>#N/A</v>
      </c>
      <c r="AG548" s="5" t="e">
        <f t="shared" si="806"/>
        <v>#N/A</v>
      </c>
      <c r="AH548" s="5" t="e">
        <f t="shared" si="807"/>
        <v>#N/A</v>
      </c>
      <c r="AI548" s="5" t="e">
        <f t="shared" si="808"/>
        <v>#N/A</v>
      </c>
      <c r="AJ548" s="5" t="e">
        <f t="shared" si="809"/>
        <v>#N/A</v>
      </c>
      <c r="AK548" s="5" t="e">
        <f t="shared" si="810"/>
        <v>#N/A</v>
      </c>
      <c r="AL548" s="5" t="e">
        <f t="shared" si="811"/>
        <v>#N/A</v>
      </c>
      <c r="AM548" s="5" t="e">
        <f t="shared" si="812"/>
        <v>#N/A</v>
      </c>
      <c r="AN548" s="5" t="e">
        <f t="shared" si="813"/>
        <v>#N/A</v>
      </c>
      <c r="AO548" s="5" t="e">
        <f t="shared" si="814"/>
        <v>#N/A</v>
      </c>
      <c r="AP548" s="5" t="e">
        <f t="shared" si="815"/>
        <v>#N/A</v>
      </c>
      <c r="AQ548" s="5" t="e">
        <f t="shared" si="816"/>
        <v>#N/A</v>
      </c>
      <c r="AR548" s="5" t="e">
        <f t="shared" si="817"/>
        <v>#N/A</v>
      </c>
      <c r="AS548" s="5" t="e">
        <f t="shared" si="818"/>
        <v>#N/A</v>
      </c>
      <c r="AT548" s="5" t="e">
        <f t="shared" si="819"/>
        <v>#N/A</v>
      </c>
      <c r="AU548" s="5" t="e">
        <f t="shared" si="820"/>
        <v>#N/A</v>
      </c>
      <c r="AV548" s="5" t="e">
        <f t="shared" si="821"/>
        <v>#N/A</v>
      </c>
      <c r="AW548" s="5" t="e">
        <f t="shared" si="822"/>
        <v>#N/A</v>
      </c>
      <c r="AX548" s="5" t="e">
        <f t="shared" si="823"/>
        <v>#N/A</v>
      </c>
      <c r="AY548" s="5" t="e">
        <f t="shared" si="824"/>
        <v>#N/A</v>
      </c>
      <c r="AZ548" s="5" t="e">
        <f t="shared" si="825"/>
        <v>#N/A</v>
      </c>
      <c r="BA548" s="5" t="e">
        <f t="shared" si="826"/>
        <v>#N/A</v>
      </c>
      <c r="BB548" s="5" t="e">
        <f t="shared" si="827"/>
        <v>#N/A</v>
      </c>
      <c r="BC548" s="5" t="e">
        <f t="shared" si="828"/>
        <v>#N/A</v>
      </c>
      <c r="BD548" s="5" t="e">
        <f t="shared" si="829"/>
        <v>#N/A</v>
      </c>
      <c r="BE548" s="5" t="e">
        <f t="shared" si="830"/>
        <v>#N/A</v>
      </c>
      <c r="BF548" s="5" t="e">
        <f t="shared" si="831"/>
        <v>#N/A</v>
      </c>
      <c r="BG548" s="5" t="e">
        <f t="shared" si="832"/>
        <v>#N/A</v>
      </c>
      <c r="BH548" s="5" t="e">
        <f t="shared" si="833"/>
        <v>#N/A</v>
      </c>
      <c r="BI548" s="5" t="e">
        <f t="shared" si="834"/>
        <v>#N/A</v>
      </c>
      <c r="BJ548" s="8" t="e">
        <f t="shared" si="835"/>
        <v>#N/A</v>
      </c>
      <c r="BK548" s="8" t="e">
        <f t="shared" si="836"/>
        <v>#N/A</v>
      </c>
      <c r="BL548" s="8" t="e">
        <f t="shared" si="837"/>
        <v>#N/A</v>
      </c>
      <c r="BM548" s="8" t="e">
        <f t="shared" si="838"/>
        <v>#N/A</v>
      </c>
      <c r="BN548" s="8" t="e">
        <f t="shared" si="839"/>
        <v>#N/A</v>
      </c>
    </row>
    <row r="549" spans="1:66" x14ac:dyDescent="0.25">
      <c r="A549" t="s">
        <v>16</v>
      </c>
      <c r="B549" t="s">
        <v>257</v>
      </c>
      <c r="C549" t="s">
        <v>495</v>
      </c>
      <c r="D549" t="s">
        <v>526</v>
      </c>
      <c r="E549">
        <f>VLOOKUP(A549,home!$A$2:$E$405,3,FALSE)</f>
        <v>1.6373</v>
      </c>
      <c r="F549">
        <f>VLOOKUP(B549,home!$B$2:$E$405,3,FALSE)</f>
        <v>1.0419</v>
      </c>
      <c r="G549" t="e">
        <f>VLOOKUP(C549,away!$B$2:$E$405,4,FALSE)</f>
        <v>#N/A</v>
      </c>
      <c r="H549">
        <f>VLOOKUP(A549,away!$A$2:$E$405,3,FALSE)</f>
        <v>1.3301000000000001</v>
      </c>
      <c r="I549" t="e">
        <f>VLOOKUP(C549,away!$B$2:$E$405,3,FALSE)</f>
        <v>#N/A</v>
      </c>
      <c r="J549">
        <f>VLOOKUP(B549,home!$B$2:$E$405,4,FALSE)</f>
        <v>0.92869999999999997</v>
      </c>
      <c r="K549" s="3" t="e">
        <f t="shared" si="784"/>
        <v>#N/A</v>
      </c>
      <c r="L549" s="3" t="e">
        <f t="shared" si="785"/>
        <v>#N/A</v>
      </c>
      <c r="M549" s="5" t="e">
        <f t="shared" si="786"/>
        <v>#N/A</v>
      </c>
      <c r="N549" s="5" t="e">
        <f t="shared" si="787"/>
        <v>#N/A</v>
      </c>
      <c r="O549" s="5" t="e">
        <f t="shared" si="788"/>
        <v>#N/A</v>
      </c>
      <c r="P549" s="5" t="e">
        <f t="shared" si="789"/>
        <v>#N/A</v>
      </c>
      <c r="Q549" s="5" t="e">
        <f t="shared" si="790"/>
        <v>#N/A</v>
      </c>
      <c r="R549" s="5" t="e">
        <f t="shared" si="791"/>
        <v>#N/A</v>
      </c>
      <c r="S549" s="5" t="e">
        <f t="shared" si="792"/>
        <v>#N/A</v>
      </c>
      <c r="T549" s="5" t="e">
        <f t="shared" si="793"/>
        <v>#N/A</v>
      </c>
      <c r="U549" s="5" t="e">
        <f t="shared" si="794"/>
        <v>#N/A</v>
      </c>
      <c r="V549" s="5" t="e">
        <f t="shared" si="795"/>
        <v>#N/A</v>
      </c>
      <c r="W549" s="5" t="e">
        <f t="shared" si="796"/>
        <v>#N/A</v>
      </c>
      <c r="X549" s="5" t="e">
        <f t="shared" si="797"/>
        <v>#N/A</v>
      </c>
      <c r="Y549" s="5" t="e">
        <f t="shared" si="798"/>
        <v>#N/A</v>
      </c>
      <c r="Z549" s="5" t="e">
        <f t="shared" si="799"/>
        <v>#N/A</v>
      </c>
      <c r="AA549" s="5" t="e">
        <f t="shared" si="800"/>
        <v>#N/A</v>
      </c>
      <c r="AB549" s="5" t="e">
        <f t="shared" si="801"/>
        <v>#N/A</v>
      </c>
      <c r="AC549" s="5" t="e">
        <f t="shared" si="802"/>
        <v>#N/A</v>
      </c>
      <c r="AD549" s="5" t="e">
        <f t="shared" si="803"/>
        <v>#N/A</v>
      </c>
      <c r="AE549" s="5" t="e">
        <f t="shared" si="804"/>
        <v>#N/A</v>
      </c>
      <c r="AF549" s="5" t="e">
        <f t="shared" si="805"/>
        <v>#N/A</v>
      </c>
      <c r="AG549" s="5" t="e">
        <f t="shared" si="806"/>
        <v>#N/A</v>
      </c>
      <c r="AH549" s="5" t="e">
        <f t="shared" si="807"/>
        <v>#N/A</v>
      </c>
      <c r="AI549" s="5" t="e">
        <f t="shared" si="808"/>
        <v>#N/A</v>
      </c>
      <c r="AJ549" s="5" t="e">
        <f t="shared" si="809"/>
        <v>#N/A</v>
      </c>
      <c r="AK549" s="5" t="e">
        <f t="shared" si="810"/>
        <v>#N/A</v>
      </c>
      <c r="AL549" s="5" t="e">
        <f t="shared" si="811"/>
        <v>#N/A</v>
      </c>
      <c r="AM549" s="5" t="e">
        <f t="shared" si="812"/>
        <v>#N/A</v>
      </c>
      <c r="AN549" s="5" t="e">
        <f t="shared" si="813"/>
        <v>#N/A</v>
      </c>
      <c r="AO549" s="5" t="e">
        <f t="shared" si="814"/>
        <v>#N/A</v>
      </c>
      <c r="AP549" s="5" t="e">
        <f t="shared" si="815"/>
        <v>#N/A</v>
      </c>
      <c r="AQ549" s="5" t="e">
        <f t="shared" si="816"/>
        <v>#N/A</v>
      </c>
      <c r="AR549" s="5" t="e">
        <f t="shared" si="817"/>
        <v>#N/A</v>
      </c>
      <c r="AS549" s="5" t="e">
        <f t="shared" si="818"/>
        <v>#N/A</v>
      </c>
      <c r="AT549" s="5" t="e">
        <f t="shared" si="819"/>
        <v>#N/A</v>
      </c>
      <c r="AU549" s="5" t="e">
        <f t="shared" si="820"/>
        <v>#N/A</v>
      </c>
      <c r="AV549" s="5" t="e">
        <f t="shared" si="821"/>
        <v>#N/A</v>
      </c>
      <c r="AW549" s="5" t="e">
        <f t="shared" si="822"/>
        <v>#N/A</v>
      </c>
      <c r="AX549" s="5" t="e">
        <f t="shared" si="823"/>
        <v>#N/A</v>
      </c>
      <c r="AY549" s="5" t="e">
        <f t="shared" si="824"/>
        <v>#N/A</v>
      </c>
      <c r="AZ549" s="5" t="e">
        <f t="shared" si="825"/>
        <v>#N/A</v>
      </c>
      <c r="BA549" s="5" t="e">
        <f t="shared" si="826"/>
        <v>#N/A</v>
      </c>
      <c r="BB549" s="5" t="e">
        <f t="shared" si="827"/>
        <v>#N/A</v>
      </c>
      <c r="BC549" s="5" t="e">
        <f t="shared" si="828"/>
        <v>#N/A</v>
      </c>
      <c r="BD549" s="5" t="e">
        <f t="shared" si="829"/>
        <v>#N/A</v>
      </c>
      <c r="BE549" s="5" t="e">
        <f t="shared" si="830"/>
        <v>#N/A</v>
      </c>
      <c r="BF549" s="5" t="e">
        <f t="shared" si="831"/>
        <v>#N/A</v>
      </c>
      <c r="BG549" s="5" t="e">
        <f t="shared" si="832"/>
        <v>#N/A</v>
      </c>
      <c r="BH549" s="5" t="e">
        <f t="shared" si="833"/>
        <v>#N/A</v>
      </c>
      <c r="BI549" s="5" t="e">
        <f t="shared" si="834"/>
        <v>#N/A</v>
      </c>
      <c r="BJ549" s="8" t="e">
        <f t="shared" si="835"/>
        <v>#N/A</v>
      </c>
      <c r="BK549" s="8" t="e">
        <f t="shared" si="836"/>
        <v>#N/A</v>
      </c>
      <c r="BL549" s="8" t="e">
        <f t="shared" si="837"/>
        <v>#N/A</v>
      </c>
      <c r="BM549" s="8" t="e">
        <f t="shared" si="838"/>
        <v>#N/A</v>
      </c>
      <c r="BN549" s="8" t="e">
        <f t="shared" si="839"/>
        <v>#N/A</v>
      </c>
    </row>
    <row r="550" spans="1:66" x14ac:dyDescent="0.25">
      <c r="A550" t="s">
        <v>99</v>
      </c>
      <c r="B550" t="s">
        <v>106</v>
      </c>
      <c r="C550" t="s">
        <v>126</v>
      </c>
      <c r="D550" t="s">
        <v>526</v>
      </c>
      <c r="E550">
        <f>VLOOKUP(A550,home!$A$2:$E$405,3,FALSE)</f>
        <v>1.3478000000000001</v>
      </c>
      <c r="F550">
        <f>VLOOKUP(B550,home!$B$2:$E$405,3,FALSE)</f>
        <v>1.0323</v>
      </c>
      <c r="G550">
        <f>VLOOKUP(C550,away!$B$2:$E$405,4,FALSE)</f>
        <v>0.62070000000000003</v>
      </c>
      <c r="H550">
        <f>VLOOKUP(A550,away!$A$2:$E$405,3,FALSE)</f>
        <v>1.2736000000000001</v>
      </c>
      <c r="I550">
        <f>VLOOKUP(C550,away!$B$2:$E$405,3,FALSE)</f>
        <v>0.94899999999999995</v>
      </c>
      <c r="J550">
        <f>VLOOKUP(B550,home!$B$2:$E$405,4,FALSE)</f>
        <v>1.4338</v>
      </c>
      <c r="K550" s="3">
        <f t="shared" si="784"/>
        <v>0.86360097655800017</v>
      </c>
      <c r="L550" s="3">
        <f t="shared" si="785"/>
        <v>1.7329572083199998</v>
      </c>
      <c r="M550" s="5">
        <f t="shared" si="786"/>
        <v>7.4529654569941636E-2</v>
      </c>
      <c r="N550" s="5">
        <f t="shared" si="787"/>
        <v>6.4363882469132022E-2</v>
      </c>
      <c r="O550" s="5">
        <f t="shared" si="788"/>
        <v>0.12915670212057997</v>
      </c>
      <c r="P550" s="5">
        <f t="shared" si="789"/>
        <v>0.1115398540803436</v>
      </c>
      <c r="Q550" s="5">
        <f t="shared" si="790"/>
        <v>2.779235587770338E-2</v>
      </c>
      <c r="R550" s="5">
        <f t="shared" si="791"/>
        <v>0.11191151897134906</v>
      </c>
      <c r="S550" s="5">
        <f t="shared" si="792"/>
        <v>4.1732177346230276E-2</v>
      </c>
      <c r="T550" s="5">
        <f t="shared" si="793"/>
        <v>4.8162963454460785E-2</v>
      </c>
      <c r="U550" s="5">
        <f t="shared" si="794"/>
        <v>9.6646897071746216E-2</v>
      </c>
      <c r="V550" s="5">
        <f t="shared" si="795"/>
        <v>6.9395210664252279E-3</v>
      </c>
      <c r="W550" s="5">
        <f t="shared" si="796"/>
        <v>8.0005018922773719E-3</v>
      </c>
      <c r="X550" s="5">
        <f t="shared" si="797"/>
        <v>1.3864527424399871E-2</v>
      </c>
      <c r="Y550" s="5">
        <f t="shared" si="798"/>
        <v>1.2013316370032039E-2</v>
      </c>
      <c r="Z550" s="5">
        <f t="shared" si="799"/>
        <v>6.4645957831813275E-2</v>
      </c>
      <c r="AA550" s="5">
        <f t="shared" si="800"/>
        <v>5.5828312314081245E-2</v>
      </c>
      <c r="AB550" s="5">
        <f t="shared" si="801"/>
        <v>2.4106692517012793E-2</v>
      </c>
      <c r="AC550" s="5">
        <f t="shared" si="802"/>
        <v>6.4909831160742538E-4</v>
      </c>
      <c r="AD550" s="5">
        <f t="shared" si="803"/>
        <v>1.7273103117812164E-3</v>
      </c>
      <c r="AE550" s="5">
        <f t="shared" si="804"/>
        <v>2.9933548558067251E-3</v>
      </c>
      <c r="AF550" s="5">
        <f t="shared" si="805"/>
        <v>2.5936779372149697E-3</v>
      </c>
      <c r="AG550" s="5">
        <f t="shared" si="806"/>
        <v>1.4982442924524101E-3</v>
      </c>
      <c r="AH550" s="5">
        <f t="shared" si="807"/>
        <v>2.8007169653347885E-2</v>
      </c>
      <c r="AI550" s="5">
        <f t="shared" si="808"/>
        <v>2.418701906325682E-2</v>
      </c>
      <c r="AJ550" s="5">
        <f t="shared" si="809"/>
        <v>1.0443966641527778E-2</v>
      </c>
      <c r="AK550" s="5">
        <f t="shared" si="810"/>
        <v>3.0064732635875224E-3</v>
      </c>
      <c r="AL550" s="5">
        <f t="shared" si="811"/>
        <v>3.8857193893228774E-5</v>
      </c>
      <c r="AM550" s="5">
        <f t="shared" si="812"/>
        <v>2.9834137441459252E-4</v>
      </c>
      <c r="AN550" s="5">
        <f t="shared" si="813"/>
        <v>5.1701283533186408E-4</v>
      </c>
      <c r="AO550" s="5">
        <f t="shared" si="814"/>
        <v>4.4798055989115753E-4</v>
      </c>
      <c r="AP550" s="5">
        <f t="shared" si="815"/>
        <v>2.5877704681687033E-4</v>
      </c>
      <c r="AQ550" s="5">
        <f t="shared" si="816"/>
        <v>1.1211238715726436E-4</v>
      </c>
      <c r="AR550" s="5">
        <f t="shared" si="817"/>
        <v>9.7070453070820743E-3</v>
      </c>
      <c r="AS550" s="5">
        <f t="shared" si="818"/>
        <v>8.3830138066888337E-3</v>
      </c>
      <c r="AT550" s="5">
        <f t="shared" si="819"/>
        <v>3.6197894549778371E-3</v>
      </c>
      <c r="AU550" s="5">
        <f t="shared" si="820"/>
        <v>1.0420179027510704E-3</v>
      </c>
      <c r="AV550" s="5">
        <f t="shared" si="821"/>
        <v>2.249719196016859E-4</v>
      </c>
      <c r="AW550" s="5">
        <f t="shared" si="822"/>
        <v>1.6153621303238108E-6</v>
      </c>
      <c r="AX550" s="5">
        <f t="shared" si="823"/>
        <v>4.2941317048683003E-5</v>
      </c>
      <c r="AY550" s="5">
        <f t="shared" si="824"/>
        <v>7.4415464914269719E-5</v>
      </c>
      <c r="AZ550" s="5">
        <f t="shared" si="825"/>
        <v>6.4479408166833872E-5</v>
      </c>
      <c r="BA550" s="5">
        <f t="shared" si="826"/>
        <v>3.7246685056974088E-5</v>
      </c>
      <c r="BB550" s="5">
        <f t="shared" si="827"/>
        <v>1.6136727838877014E-5</v>
      </c>
      <c r="BC550" s="5">
        <f t="shared" si="828"/>
        <v>5.5928517654159877E-6</v>
      </c>
      <c r="BD550" s="5">
        <f t="shared" si="829"/>
        <v>2.8036490227327823E-3</v>
      </c>
      <c r="BE550" s="5">
        <f t="shared" si="830"/>
        <v>2.4212340339579137E-3</v>
      </c>
      <c r="BF550" s="5">
        <f t="shared" si="831"/>
        <v>1.0454900381007602E-3</v>
      </c>
      <c r="BG550" s="5">
        <f t="shared" si="832"/>
        <v>3.0096207262849246E-4</v>
      </c>
      <c r="BH550" s="5">
        <f t="shared" si="833"/>
        <v>6.4977784957221454E-5</v>
      </c>
      <c r="BI550" s="5">
        <f t="shared" si="834"/>
        <v>1.1222975708726439E-5</v>
      </c>
      <c r="BJ550" s="8">
        <f t="shared" si="835"/>
        <v>0.18488517154366357</v>
      </c>
      <c r="BK550" s="8">
        <f t="shared" si="836"/>
        <v>0.23550357803335567</v>
      </c>
      <c r="BL550" s="8">
        <f t="shared" si="837"/>
        <v>0.51291912593567679</v>
      </c>
      <c r="BM550" s="8">
        <f t="shared" si="838"/>
        <v>0.47858706515267552</v>
      </c>
      <c r="BN550" s="8">
        <f t="shared" si="839"/>
        <v>0.51929396808904971</v>
      </c>
    </row>
    <row r="551" spans="1:66" x14ac:dyDescent="0.25">
      <c r="A551" t="s">
        <v>122</v>
      </c>
      <c r="B551" t="s">
        <v>118</v>
      </c>
      <c r="C551" t="s">
        <v>129</v>
      </c>
      <c r="D551" t="s">
        <v>526</v>
      </c>
      <c r="E551">
        <f>VLOOKUP(A551,home!$A$2:$E$405,3,FALSE)</f>
        <v>1.2608999999999999</v>
      </c>
      <c r="F551">
        <f>VLOOKUP(B551,home!$B$2:$E$405,3,FALSE)</f>
        <v>0.871</v>
      </c>
      <c r="G551">
        <f>VLOOKUP(C551,away!$B$2:$E$405,4,FALSE)</f>
        <v>1.2069000000000001</v>
      </c>
      <c r="H551">
        <f>VLOOKUP(A551,away!$A$2:$E$405,3,FALSE)</f>
        <v>1.0995999999999999</v>
      </c>
      <c r="I551">
        <f>VLOOKUP(C551,away!$B$2:$E$405,3,FALSE)</f>
        <v>0.47449999999999998</v>
      </c>
      <c r="J551">
        <f>VLOOKUP(B551,home!$B$2:$E$405,4,FALSE)</f>
        <v>1.4338</v>
      </c>
      <c r="K551" s="3">
        <f t="shared" si="784"/>
        <v>1.3254705629100001</v>
      </c>
      <c r="L551" s="3">
        <f t="shared" si="785"/>
        <v>0.74809977475999978</v>
      </c>
      <c r="M551" s="5">
        <f t="shared" si="786"/>
        <v>0.12573605916359357</v>
      </c>
      <c r="N551" s="5">
        <f t="shared" si="787"/>
        <v>0.16665944511765346</v>
      </c>
      <c r="O551" s="5">
        <f t="shared" si="788"/>
        <v>9.406311753949434E-2</v>
      </c>
      <c r="P551" s="5">
        <f t="shared" si="789"/>
        <v>0.12467789335414309</v>
      </c>
      <c r="Q551" s="5">
        <f t="shared" si="790"/>
        <v>0.11045109426718223</v>
      </c>
      <c r="R551" s="5">
        <f t="shared" si="791"/>
        <v>3.5184298522259551E-2</v>
      </c>
      <c r="S551" s="5">
        <f t="shared" si="792"/>
        <v>3.0907158206307052E-2</v>
      </c>
      <c r="T551" s="5">
        <f t="shared" si="793"/>
        <v>8.262843874327451E-2</v>
      </c>
      <c r="U551" s="5">
        <f t="shared" si="794"/>
        <v>4.6635751967892852E-2</v>
      </c>
      <c r="V551" s="5">
        <f t="shared" si="795"/>
        <v>3.4052278508903406E-3</v>
      </c>
      <c r="W551" s="5">
        <f t="shared" si="796"/>
        <v>4.8799891364115847E-2</v>
      </c>
      <c r="X551" s="5">
        <f t="shared" si="797"/>
        <v>3.6507187737807513E-2</v>
      </c>
      <c r="Y551" s="5">
        <f t="shared" si="798"/>
        <v>1.3655509461887413E-2</v>
      </c>
      <c r="Z551" s="5">
        <f t="shared" si="799"/>
        <v>8.7737885998636564E-3</v>
      </c>
      <c r="AA551" s="5">
        <f t="shared" si="800"/>
        <v>1.1629398514314623E-2</v>
      </c>
      <c r="AB551" s="5">
        <f t="shared" si="801"/>
        <v>7.7072126975366627E-3</v>
      </c>
      <c r="AC551" s="5">
        <f t="shared" si="802"/>
        <v>2.1103563968843191E-4</v>
      </c>
      <c r="AD551" s="5">
        <f t="shared" si="803"/>
        <v>1.6170704869085378E-2</v>
      </c>
      <c r="AE551" s="5">
        <f t="shared" si="804"/>
        <v>1.20973006702732E-2</v>
      </c>
      <c r="AF551" s="5">
        <f t="shared" si="805"/>
        <v>4.5249939533176875E-3</v>
      </c>
      <c r="AG551" s="5">
        <f t="shared" si="806"/>
        <v>1.1283823190891078E-3</v>
      </c>
      <c r="AH551" s="5">
        <f t="shared" si="807"/>
        <v>1.6409173188374634E-3</v>
      </c>
      <c r="AI551" s="5">
        <f t="shared" si="808"/>
        <v>2.1749876022882607E-3</v>
      </c>
      <c r="AJ551" s="5">
        <f t="shared" si="809"/>
        <v>1.4414410207636466E-3</v>
      </c>
      <c r="AK551" s="5">
        <f t="shared" si="810"/>
        <v>6.368625470643853E-4</v>
      </c>
      <c r="AL551" s="5">
        <f t="shared" si="811"/>
        <v>8.3703844876398187E-6</v>
      </c>
      <c r="AM551" s="5">
        <f t="shared" si="812"/>
        <v>4.2867586570956096E-3</v>
      </c>
      <c r="AN551" s="5">
        <f t="shared" si="813"/>
        <v>3.2069231858237041E-3</v>
      </c>
      <c r="AO551" s="5">
        <f t="shared" si="814"/>
        <v>1.1995492564936669E-3</v>
      </c>
      <c r="AP551" s="5">
        <f t="shared" si="815"/>
        <v>2.9912750953214586E-4</v>
      </c>
      <c r="AQ551" s="5">
        <f t="shared" si="816"/>
        <v>5.5944305626379488E-5</v>
      </c>
      <c r="AR551" s="5">
        <f t="shared" si="817"/>
        <v>2.455139753244179E-4</v>
      </c>
      <c r="AS551" s="5">
        <f t="shared" si="818"/>
        <v>3.2542154707552805E-4</v>
      </c>
      <c r="AT551" s="5">
        <f t="shared" si="819"/>
        <v>2.156683405926217E-4</v>
      </c>
      <c r="AU551" s="5">
        <f t="shared" si="820"/>
        <v>9.5287345602389315E-5</v>
      </c>
      <c r="AV551" s="5">
        <f t="shared" si="821"/>
        <v>3.1575142903449682E-5</v>
      </c>
      <c r="AW551" s="5">
        <f t="shared" si="822"/>
        <v>2.3055392370362879E-7</v>
      </c>
      <c r="AX551" s="5">
        <f t="shared" si="823"/>
        <v>9.4699540171330667E-4</v>
      </c>
      <c r="AY551" s="5">
        <f t="shared" si="824"/>
        <v>7.0844704672048009E-4</v>
      </c>
      <c r="AZ551" s="5">
        <f t="shared" si="825"/>
        <v>2.6499453804048907E-4</v>
      </c>
      <c r="BA551" s="5">
        <f t="shared" si="826"/>
        <v>6.6080784740240038E-5</v>
      </c>
      <c r="BB551" s="5">
        <f t="shared" si="827"/>
        <v>1.2358755045034398E-5</v>
      </c>
      <c r="BC551" s="5">
        <f t="shared" si="828"/>
        <v>1.8491163731008494E-6</v>
      </c>
      <c r="BD551" s="5">
        <f t="shared" si="829"/>
        <v>3.0611491606771522E-5</v>
      </c>
      <c r="BE551" s="5">
        <f t="shared" si="830"/>
        <v>4.0574631011542194E-5</v>
      </c>
      <c r="BF551" s="5">
        <f t="shared" si="831"/>
        <v>2.6890239503367193E-5</v>
      </c>
      <c r="BG551" s="5">
        <f t="shared" si="832"/>
        <v>1.1880740297104281E-5</v>
      </c>
      <c r="BH551" s="5">
        <f t="shared" si="833"/>
        <v>3.9368928823475848E-6</v>
      </c>
      <c r="BI551" s="5">
        <f t="shared" si="834"/>
        <v>1.043647124976324E-6</v>
      </c>
      <c r="BJ551" s="8">
        <f t="shared" si="835"/>
        <v>0.50367197706089051</v>
      </c>
      <c r="BK551" s="8">
        <f t="shared" si="836"/>
        <v>0.28565419164583061</v>
      </c>
      <c r="BL551" s="8">
        <f t="shared" si="837"/>
        <v>0.20214239172437626</v>
      </c>
      <c r="BM551" s="8">
        <f t="shared" si="838"/>
        <v>0.34276222457383809</v>
      </c>
      <c r="BN551" s="8">
        <f t="shared" si="839"/>
        <v>0.65677190796432638</v>
      </c>
    </row>
    <row r="552" spans="1:66" x14ac:dyDescent="0.25">
      <c r="A552" t="s">
        <v>21</v>
      </c>
      <c r="B552" t="s">
        <v>266</v>
      </c>
      <c r="C552" t="s">
        <v>274</v>
      </c>
      <c r="D552" t="s">
        <v>526</v>
      </c>
      <c r="E552">
        <f>VLOOKUP(A552,home!$A$2:$E$405,3,FALSE)</f>
        <v>1.3974</v>
      </c>
      <c r="F552">
        <f>VLOOKUP(B552,home!$B$2:$E$405,3,FALSE)</f>
        <v>0.79090000000000005</v>
      </c>
      <c r="G552">
        <f>VLOOKUP(C552,away!$B$2:$E$405,4,FALSE)</f>
        <v>0.75329999999999997</v>
      </c>
      <c r="H552">
        <f>VLOOKUP(A552,away!$A$2:$E$405,3,FALSE)</f>
        <v>1.3632</v>
      </c>
      <c r="I552">
        <f>VLOOKUP(C552,away!$B$2:$E$405,3,FALSE)</f>
        <v>1.5057</v>
      </c>
      <c r="J552">
        <f>VLOOKUP(B552,home!$B$2:$E$405,4,FALSE)</f>
        <v>1.1196999999999999</v>
      </c>
      <c r="K552" s="3">
        <f t="shared" si="784"/>
        <v>0.83254991707800008</v>
      </c>
      <c r="L552" s="3">
        <f t="shared" si="785"/>
        <v>2.2982628977279997</v>
      </c>
      <c r="M552" s="5">
        <f t="shared" si="786"/>
        <v>4.3682277217419095E-2</v>
      </c>
      <c r="N552" s="5">
        <f t="shared" si="787"/>
        <v>3.6367676275140481E-2</v>
      </c>
      <c r="O552" s="5">
        <f t="shared" si="788"/>
        <v>0.10039335701706341</v>
      </c>
      <c r="P552" s="5">
        <f t="shared" si="789"/>
        <v>8.3582481059738201E-2</v>
      </c>
      <c r="Q552" s="5">
        <f t="shared" si="790"/>
        <v>1.5138952933593876E-2</v>
      </c>
      <c r="R552" s="5">
        <f t="shared" si="791"/>
        <v>0.11536516380533891</v>
      </c>
      <c r="S552" s="5">
        <f t="shared" si="792"/>
        <v>3.9982068158500722E-2</v>
      </c>
      <c r="T552" s="5">
        <f t="shared" si="793"/>
        <v>3.4793293837729264E-2</v>
      </c>
      <c r="U552" s="5">
        <f t="shared" si="794"/>
        <v>9.6047257559824809E-2</v>
      </c>
      <c r="V552" s="5">
        <f t="shared" si="795"/>
        <v>8.5002702531432137E-3</v>
      </c>
      <c r="W552" s="5">
        <f t="shared" si="796"/>
        <v>4.2013113365037763E-3</v>
      </c>
      <c r="X552" s="5">
        <f t="shared" si="797"/>
        <v>9.6557179664906647E-3</v>
      </c>
      <c r="Y552" s="5">
        <f t="shared" si="798"/>
        <v>1.1095689176655576E-2</v>
      </c>
      <c r="Z552" s="5">
        <f t="shared" si="799"/>
        <v>8.8379825221374511E-2</v>
      </c>
      <c r="AA552" s="5">
        <f t="shared" si="800"/>
        <v>7.358061615942349E-2</v>
      </c>
      <c r="AB552" s="5">
        <f t="shared" si="801"/>
        <v>3.0629767941038083E-2</v>
      </c>
      <c r="AC552" s="5">
        <f t="shared" si="802"/>
        <v>1.016535942454089E-3</v>
      </c>
      <c r="AD552" s="5">
        <f t="shared" si="803"/>
        <v>8.7445035120626994E-4</v>
      </c>
      <c r="AE552" s="5">
        <f t="shared" si="804"/>
        <v>2.0097167980825891E-3</v>
      </c>
      <c r="AF552" s="5">
        <f t="shared" si="805"/>
        <v>2.3094287759869649E-3</v>
      </c>
      <c r="AG552" s="5">
        <f t="shared" si="806"/>
        <v>1.7692248235987428E-3</v>
      </c>
      <c r="AH552" s="5">
        <f t="shared" si="807"/>
        <v>5.0780018303492588E-2</v>
      </c>
      <c r="AI552" s="5">
        <f t="shared" si="808"/>
        <v>4.227690002779208E-2</v>
      </c>
      <c r="AJ552" s="5">
        <f t="shared" si="809"/>
        <v>1.7598814806226593E-2</v>
      </c>
      <c r="AK552" s="5">
        <f t="shared" si="810"/>
        <v>4.8839639358650112E-3</v>
      </c>
      <c r="AL552" s="5">
        <f t="shared" si="811"/>
        <v>7.780235058151305E-5</v>
      </c>
      <c r="AM552" s="5">
        <f t="shared" si="812"/>
        <v>1.4560471347712165E-4</v>
      </c>
      <c r="AN552" s="5">
        <f t="shared" si="813"/>
        <v>3.3463791071878477E-4</v>
      </c>
      <c r="AO552" s="5">
        <f t="shared" si="814"/>
        <v>3.8454294718909911E-4</v>
      </c>
      <c r="AP552" s="5">
        <f t="shared" si="815"/>
        <v>2.9459359603589463E-4</v>
      </c>
      <c r="AQ552" s="5">
        <f t="shared" si="816"/>
        <v>1.6926338291939176E-4</v>
      </c>
      <c r="AR552" s="5">
        <f t="shared" si="817"/>
        <v>2.3341166402573145E-2</v>
      </c>
      <c r="AS552" s="5">
        <f t="shared" si="818"/>
        <v>1.9432686152966075E-2</v>
      </c>
      <c r="AT552" s="5">
        <f t="shared" si="819"/>
        <v>8.0893406226273511E-3</v>
      </c>
      <c r="AU552" s="5">
        <f t="shared" si="820"/>
        <v>2.244926621528033E-3</v>
      </c>
      <c r="AV552" s="5">
        <f t="shared" si="821"/>
        <v>4.6725336814983955E-4</v>
      </c>
      <c r="AW552" s="5">
        <f t="shared" si="822"/>
        <v>4.1352350987129009E-6</v>
      </c>
      <c r="AX552" s="5">
        <f t="shared" si="823"/>
        <v>2.0203865355257262E-5</v>
      </c>
      <c r="AY552" s="5">
        <f t="shared" si="824"/>
        <v>4.6433794136679899E-5</v>
      </c>
      <c r="AZ552" s="5">
        <f t="shared" si="825"/>
        <v>5.335853313253569E-5</v>
      </c>
      <c r="BA552" s="5">
        <f t="shared" si="826"/>
        <v>4.0877312325232315E-5</v>
      </c>
      <c r="BB552" s="5">
        <f t="shared" si="827"/>
        <v>2.3486702568980225E-5</v>
      </c>
      <c r="BC552" s="5">
        <f t="shared" si="828"/>
        <v>1.0795723420852028E-5</v>
      </c>
      <c r="BD552" s="5">
        <f t="shared" si="829"/>
        <v>8.9406894554548595E-3</v>
      </c>
      <c r="BE552" s="5">
        <f t="shared" si="830"/>
        <v>7.443570264759094E-3</v>
      </c>
      <c r="BF552" s="5">
        <f t="shared" si="831"/>
        <v>3.0985719033447246E-3</v>
      </c>
      <c r="BG552" s="5">
        <f t="shared" si="832"/>
        <v>8.5990526039662397E-4</v>
      </c>
      <c r="BH552" s="5">
        <f t="shared" si="833"/>
        <v>1.7897851330953625E-4</v>
      </c>
      <c r="BI552" s="5">
        <f t="shared" si="834"/>
        <v>2.9801709282919641E-5</v>
      </c>
      <c r="BJ552" s="8">
        <f t="shared" si="835"/>
        <v>0.11973926075626806</v>
      </c>
      <c r="BK552" s="8">
        <f t="shared" si="836"/>
        <v>0.17688786877597354</v>
      </c>
      <c r="BL552" s="8">
        <f t="shared" si="837"/>
        <v>0.60568274983045711</v>
      </c>
      <c r="BM552" s="8">
        <f t="shared" si="838"/>
        <v>0.59611749771674138</v>
      </c>
      <c r="BN552" s="8">
        <f t="shared" si="839"/>
        <v>0.39452990830829393</v>
      </c>
    </row>
    <row r="553" spans="1:66" x14ac:dyDescent="0.25">
      <c r="A553" t="s">
        <v>24</v>
      </c>
      <c r="B553" t="s">
        <v>185</v>
      </c>
      <c r="C553" t="s">
        <v>193</v>
      </c>
      <c r="D553" t="s">
        <v>526</v>
      </c>
      <c r="E553">
        <f>VLOOKUP(A553,home!$A$2:$E$405,3,FALSE)</f>
        <v>1.6263000000000001</v>
      </c>
      <c r="F553">
        <f>VLOOKUP(B553,home!$B$2:$E$405,3,FALSE)</f>
        <v>0.4531</v>
      </c>
      <c r="G553">
        <f>VLOOKUP(C553,away!$B$2:$E$405,4,FALSE)</f>
        <v>0.80810000000000004</v>
      </c>
      <c r="H553">
        <f>VLOOKUP(A553,away!$A$2:$E$405,3,FALSE)</f>
        <v>1.4262999999999999</v>
      </c>
      <c r="I553">
        <f>VLOOKUP(C553,away!$B$2:$E$405,3,FALSE)</f>
        <v>1.1961999999999999</v>
      </c>
      <c r="J553">
        <f>VLOOKUP(B553,home!$B$2:$E$405,4,FALSE)</f>
        <v>0.70109999999999995</v>
      </c>
      <c r="K553" s="3">
        <f t="shared" si="784"/>
        <v>0.59546992389300013</v>
      </c>
      <c r="L553" s="3">
        <f t="shared" si="785"/>
        <v>1.1961747960659999</v>
      </c>
      <c r="M553" s="5">
        <f t="shared" si="786"/>
        <v>0.16668579264216737</v>
      </c>
      <c r="N553" s="5">
        <f t="shared" si="787"/>
        <v>9.925637625867581E-2</v>
      </c>
      <c r="O553" s="5">
        <f t="shared" si="788"/>
        <v>0.1993853440208441</v>
      </c>
      <c r="P553" s="5">
        <f t="shared" si="789"/>
        <v>0.11872797562947168</v>
      </c>
      <c r="Q553" s="5">
        <f t="shared" si="790"/>
        <v>2.9552093408324334E-2</v>
      </c>
      <c r="R553" s="5">
        <f t="shared" si="791"/>
        <v>0.11924986161134124</v>
      </c>
      <c r="S553" s="5">
        <f t="shared" si="792"/>
        <v>2.1142072119088338E-2</v>
      </c>
      <c r="T553" s="5">
        <f t="shared" si="793"/>
        <v>3.5349469306025741E-2</v>
      </c>
      <c r="U553" s="5">
        <f t="shared" si="794"/>
        <v>7.100970601795617E-2</v>
      </c>
      <c r="V553" s="5">
        <f t="shared" si="795"/>
        <v>1.6732449342247227E-3</v>
      </c>
      <c r="W553" s="5">
        <f t="shared" si="796"/>
        <v>5.8657942709112411E-3</v>
      </c>
      <c r="X553" s="5">
        <f t="shared" si="797"/>
        <v>7.0165152657723643E-3</v>
      </c>
      <c r="Y553" s="5">
        <f t="shared" si="798"/>
        <v>4.1964893585646175E-3</v>
      </c>
      <c r="Z553" s="5">
        <f t="shared" si="799"/>
        <v>4.7547892964614917E-2</v>
      </c>
      <c r="AA553" s="5">
        <f t="shared" si="800"/>
        <v>2.8313340204911764E-2</v>
      </c>
      <c r="AB553" s="5">
        <f t="shared" si="801"/>
        <v>8.4298712684877149E-3</v>
      </c>
      <c r="AC553" s="5">
        <f t="shared" si="802"/>
        <v>7.4489320829237239E-5</v>
      </c>
      <c r="AD553" s="5">
        <f t="shared" si="803"/>
        <v>8.7322601701787816E-4</v>
      </c>
      <c r="AE553" s="5">
        <f t="shared" si="804"/>
        <v>1.0445309528258858E-3</v>
      </c>
      <c r="AF553" s="5">
        <f t="shared" si="805"/>
        <v>6.247207997405644E-4</v>
      </c>
      <c r="AG553" s="5">
        <f t="shared" si="806"/>
        <v>2.490917584092859E-4</v>
      </c>
      <c r="AH553" s="5">
        <f t="shared" si="807"/>
        <v>1.4218897792579064E-2</v>
      </c>
      <c r="AI553" s="5">
        <f t="shared" si="808"/>
        <v>8.4669259863894026E-3</v>
      </c>
      <c r="AJ553" s="5">
        <f t="shared" si="809"/>
        <v>2.5208998863614817E-3</v>
      </c>
      <c r="AK553" s="5">
        <f t="shared" si="810"/>
        <v>5.0037335449118145E-4</v>
      </c>
      <c r="AL553" s="5">
        <f t="shared" si="811"/>
        <v>2.1223083570308486E-6</v>
      </c>
      <c r="AM553" s="5">
        <f t="shared" si="812"/>
        <v>1.0399596597900474E-4</v>
      </c>
      <c r="AN553" s="5">
        <f t="shared" si="813"/>
        <v>1.2439735339662264E-4</v>
      </c>
      <c r="AO553" s="5">
        <f t="shared" si="814"/>
        <v>7.4400489415177634E-5</v>
      </c>
      <c r="AP553" s="5">
        <f t="shared" si="815"/>
        <v>2.9665330084470216E-5</v>
      </c>
      <c r="AQ553" s="5">
        <f t="shared" si="816"/>
        <v>8.8712300410054353E-6</v>
      </c>
      <c r="AR553" s="5">
        <f t="shared" si="817"/>
        <v>3.4016574334643102E-3</v>
      </c>
      <c r="AS553" s="5">
        <f t="shared" si="818"/>
        <v>2.0255846930150507E-3</v>
      </c>
      <c r="AT553" s="5">
        <f t="shared" si="819"/>
        <v>6.0308738149424926E-4</v>
      </c>
      <c r="AU553" s="5">
        <f t="shared" si="820"/>
        <v>1.1970679905306979E-4</v>
      </c>
      <c r="AV553" s="5">
        <f t="shared" si="821"/>
        <v>1.782044963040153E-5</v>
      </c>
      <c r="AW553" s="5">
        <f t="shared" si="822"/>
        <v>4.1991410388512401E-8</v>
      </c>
      <c r="AX553" s="5">
        <f t="shared" si="823"/>
        <v>1.0321078324449494E-5</v>
      </c>
      <c r="AY553" s="5">
        <f t="shared" si="824"/>
        <v>1.2345813759929583E-5</v>
      </c>
      <c r="AZ553" s="5">
        <f t="shared" si="825"/>
        <v>7.3838756282762952E-6</v>
      </c>
      <c r="BA553" s="5">
        <f t="shared" si="826"/>
        <v>2.9441353079433666E-6</v>
      </c>
      <c r="BB553" s="5">
        <f t="shared" si="827"/>
        <v>8.8042511289246685E-7</v>
      </c>
      <c r="BC553" s="5">
        <f t="shared" si="828"/>
        <v>2.106284659731062E-7</v>
      </c>
      <c r="BD553" s="5">
        <f t="shared" si="829"/>
        <v>6.7816281446009318E-4</v>
      </c>
      <c r="BE553" s="5">
        <f t="shared" si="830"/>
        <v>4.0382555951361444E-4</v>
      </c>
      <c r="BF553" s="5">
        <f t="shared" si="831"/>
        <v>1.202329875948101E-4</v>
      </c>
      <c r="BG553" s="5">
        <f t="shared" si="832"/>
        <v>2.3865042657503201E-5</v>
      </c>
      <c r="BH553" s="5">
        <f t="shared" si="833"/>
        <v>3.552728783741658E-6</v>
      </c>
      <c r="BI553" s="5">
        <f t="shared" si="834"/>
        <v>4.2310862769342329E-7</v>
      </c>
      <c r="BJ553" s="8">
        <f t="shared" si="835"/>
        <v>0.18440372372178349</v>
      </c>
      <c r="BK553" s="8">
        <f t="shared" si="836"/>
        <v>0.30831804276789837</v>
      </c>
      <c r="BL553" s="8">
        <f t="shared" si="837"/>
        <v>0.45949313914165663</v>
      </c>
      <c r="BM553" s="8">
        <f t="shared" si="838"/>
        <v>0.26689305120277929</v>
      </c>
      <c r="BN553" s="8">
        <f t="shared" si="839"/>
        <v>0.7328574435708245</v>
      </c>
    </row>
    <row r="554" spans="1:66" x14ac:dyDescent="0.25">
      <c r="A554" t="s">
        <v>24</v>
      </c>
      <c r="B554" t="s">
        <v>181</v>
      </c>
      <c r="C554" t="s">
        <v>294</v>
      </c>
      <c r="D554" t="s">
        <v>526</v>
      </c>
      <c r="E554">
        <f>VLOOKUP(A554,home!$A$2:$E$405,3,FALSE)</f>
        <v>1.6263000000000001</v>
      </c>
      <c r="F554">
        <f>VLOOKUP(B554,home!$B$2:$E$405,3,FALSE)</f>
        <v>0.64729999999999999</v>
      </c>
      <c r="G554">
        <f>VLOOKUP(C554,away!$B$2:$E$405,4,FALSE)</f>
        <v>0.55020000000000002</v>
      </c>
      <c r="H554">
        <f>VLOOKUP(A554,away!$A$2:$E$405,3,FALSE)</f>
        <v>1.4262999999999999</v>
      </c>
      <c r="I554">
        <f>VLOOKUP(C554,away!$B$2:$E$405,3,FALSE)</f>
        <v>1.3284</v>
      </c>
      <c r="J554">
        <f>VLOOKUP(B554,home!$B$2:$E$405,4,FALSE)</f>
        <v>0.84870000000000001</v>
      </c>
      <c r="K554" s="3">
        <f t="shared" si="784"/>
        <v>0.579197735298</v>
      </c>
      <c r="L554" s="3">
        <f t="shared" si="785"/>
        <v>1.608029276004</v>
      </c>
      <c r="M554" s="5">
        <f t="shared" si="786"/>
        <v>0.11222752318440184</v>
      </c>
      <c r="N554" s="5">
        <f t="shared" si="787"/>
        <v>6.500192726650933E-2</v>
      </c>
      <c r="O554" s="5">
        <f t="shared" si="788"/>
        <v>0.18046514285393578</v>
      </c>
      <c r="P554" s="5">
        <f t="shared" si="789"/>
        <v>0.10452500204122965</v>
      </c>
      <c r="Q554" s="5">
        <f t="shared" si="790"/>
        <v>1.8824484531383759E-2</v>
      </c>
      <c r="R554" s="5">
        <f t="shared" si="791"/>
        <v>0.14509661650368644</v>
      </c>
      <c r="S554" s="5">
        <f t="shared" si="792"/>
        <v>2.4337782171685595E-2</v>
      </c>
      <c r="T554" s="5">
        <f t="shared" si="793"/>
        <v>3.0270322232149521E-2</v>
      </c>
      <c r="U554" s="5">
        <f t="shared" si="794"/>
        <v>8.4039631678337598E-2</v>
      </c>
      <c r="V554" s="5">
        <f t="shared" si="795"/>
        <v>2.5186005664527768E-3</v>
      </c>
      <c r="W554" s="5">
        <f t="shared" si="796"/>
        <v>3.634366269576569E-3</v>
      </c>
      <c r="X554" s="5">
        <f t="shared" si="797"/>
        <v>5.8441673612005677E-3</v>
      </c>
      <c r="Y554" s="5">
        <f t="shared" si="798"/>
        <v>4.6987961053387792E-3</v>
      </c>
      <c r="Z554" s="5">
        <f t="shared" si="799"/>
        <v>7.777320239568429E-2</v>
      </c>
      <c r="AA554" s="5">
        <f t="shared" si="800"/>
        <v>4.5046062694453326E-2</v>
      </c>
      <c r="AB554" s="5">
        <f t="shared" si="801"/>
        <v>1.3045288748359545E-2</v>
      </c>
      <c r="AC554" s="5">
        <f t="shared" si="802"/>
        <v>1.4660882747372027E-4</v>
      </c>
      <c r="AD554" s="5">
        <f t="shared" si="803"/>
        <v>5.2625417814554723E-4</v>
      </c>
      <c r="AE554" s="5">
        <f t="shared" si="804"/>
        <v>8.4623212507746427E-4</v>
      </c>
      <c r="AF554" s="5">
        <f t="shared" si="805"/>
        <v>6.8038301570982082E-4</v>
      </c>
      <c r="AG554" s="5">
        <f t="shared" si="806"/>
        <v>3.6469193605242703E-4</v>
      </c>
      <c r="AH554" s="5">
        <f t="shared" si="807"/>
        <v>3.1265396585211179E-2</v>
      </c>
      <c r="AI554" s="5">
        <f t="shared" si="808"/>
        <v>1.8108846895348137E-2</v>
      </c>
      <c r="AJ554" s="5">
        <f t="shared" si="809"/>
        <v>5.2443015553219298E-3</v>
      </c>
      <c r="AK554" s="5">
        <f t="shared" si="810"/>
        <v>1.0124958613540803E-3</v>
      </c>
      <c r="AL554" s="5">
        <f t="shared" si="811"/>
        <v>5.461864453971229E-6</v>
      </c>
      <c r="AM554" s="5">
        <f t="shared" si="812"/>
        <v>6.0961045634602259E-5</v>
      </c>
      <c r="AN554" s="5">
        <f t="shared" si="813"/>
        <v>9.8027146076256263E-5</v>
      </c>
      <c r="AO554" s="5">
        <f t="shared" si="814"/>
        <v>7.8815260366870381E-5</v>
      </c>
      <c r="AP554" s="5">
        <f t="shared" si="815"/>
        <v>4.2245748688601763E-5</v>
      </c>
      <c r="AQ554" s="5">
        <f t="shared" si="816"/>
        <v>1.69831001694948E-5</v>
      </c>
      <c r="AR554" s="5">
        <f t="shared" si="817"/>
        <v>1.0055134606979019E-2</v>
      </c>
      <c r="AS554" s="5">
        <f t="shared" si="818"/>
        <v>5.8239111924787926E-3</v>
      </c>
      <c r="AT554" s="5">
        <f t="shared" si="819"/>
        <v>1.6865980866301957E-3</v>
      </c>
      <c r="AU554" s="5">
        <f t="shared" si="820"/>
        <v>3.256245973780498E-4</v>
      </c>
      <c r="AV554" s="5">
        <f t="shared" si="821"/>
        <v>4.7150257339672372E-5</v>
      </c>
      <c r="AW554" s="5">
        <f t="shared" si="822"/>
        <v>1.4130555128872986E-7</v>
      </c>
      <c r="AX554" s="5">
        <f t="shared" si="823"/>
        <v>5.8847499288266072E-6</v>
      </c>
      <c r="AY554" s="5">
        <f t="shared" si="824"/>
        <v>9.4628501675156379E-6</v>
      </c>
      <c r="AZ554" s="5">
        <f t="shared" si="825"/>
        <v>7.6082700519022531E-6</v>
      </c>
      <c r="BA554" s="5">
        <f t="shared" si="826"/>
        <v>4.0781069944010978E-6</v>
      </c>
      <c r="BB554" s="5">
        <f t="shared" si="827"/>
        <v>1.6394288594184107E-6</v>
      </c>
      <c r="BC554" s="5">
        <f t="shared" si="828"/>
        <v>5.2724992037413036E-7</v>
      </c>
      <c r="BD554" s="5">
        <f t="shared" si="829"/>
        <v>2.6948251370305385E-3</v>
      </c>
      <c r="BE554" s="5">
        <f t="shared" si="830"/>
        <v>1.5608366163922104E-3</v>
      </c>
      <c r="BF554" s="5">
        <f t="shared" si="831"/>
        <v>4.5201651669228072E-4</v>
      </c>
      <c r="BG554" s="5">
        <f t="shared" si="832"/>
        <v>8.7268980928486528E-5</v>
      </c>
      <c r="BH554" s="5">
        <f t="shared" si="833"/>
        <v>1.2636499028885937E-5</v>
      </c>
      <c r="BI554" s="5">
        <f t="shared" si="834"/>
        <v>1.4638063239252226E-6</v>
      </c>
      <c r="BJ554" s="8">
        <f t="shared" si="835"/>
        <v>0.13101785797800203</v>
      </c>
      <c r="BK554" s="8">
        <f t="shared" si="836"/>
        <v>0.24377044150586505</v>
      </c>
      <c r="BL554" s="8">
        <f t="shared" si="837"/>
        <v>0.54607124967321019</v>
      </c>
      <c r="BM554" s="8">
        <f t="shared" si="838"/>
        <v>0.37248273362699852</v>
      </c>
      <c r="BN554" s="8">
        <f t="shared" si="839"/>
        <v>0.62614069638114678</v>
      </c>
    </row>
    <row r="555" spans="1:66" x14ac:dyDescent="0.25">
      <c r="A555" t="s">
        <v>27</v>
      </c>
      <c r="B555" t="s">
        <v>190</v>
      </c>
      <c r="C555" t="s">
        <v>524</v>
      </c>
      <c r="D555" t="s">
        <v>526</v>
      </c>
      <c r="E555">
        <f>VLOOKUP(A555,home!$A$2:$E$405,3,FALSE)</f>
        <v>1.3026</v>
      </c>
      <c r="F555">
        <f>VLOOKUP(B555,home!$B$2:$E$405,3,FALSE)</f>
        <v>1.0505</v>
      </c>
      <c r="G555" t="e">
        <f>VLOOKUP(C555,away!$B$2:$E$405,4,FALSE)</f>
        <v>#N/A</v>
      </c>
      <c r="H555">
        <f>VLOOKUP(A555,away!$A$2:$E$405,3,FALSE)</f>
        <v>1.1000000000000001</v>
      </c>
      <c r="I555" t="e">
        <f>VLOOKUP(C555,away!$B$2:$E$405,3,FALSE)</f>
        <v>#N/A</v>
      </c>
      <c r="J555">
        <f>VLOOKUP(B555,home!$B$2:$E$405,4,FALSE)</f>
        <v>0.90910000000000002</v>
      </c>
      <c r="K555" s="3" t="e">
        <f t="shared" si="784"/>
        <v>#N/A</v>
      </c>
      <c r="L555" s="3" t="e">
        <f t="shared" si="785"/>
        <v>#N/A</v>
      </c>
      <c r="M555" s="5" t="e">
        <f t="shared" si="786"/>
        <v>#N/A</v>
      </c>
      <c r="N555" s="5" t="e">
        <f t="shared" si="787"/>
        <v>#N/A</v>
      </c>
      <c r="O555" s="5" t="e">
        <f t="shared" si="788"/>
        <v>#N/A</v>
      </c>
      <c r="P555" s="5" t="e">
        <f t="shared" si="789"/>
        <v>#N/A</v>
      </c>
      <c r="Q555" s="5" t="e">
        <f t="shared" si="790"/>
        <v>#N/A</v>
      </c>
      <c r="R555" s="5" t="e">
        <f t="shared" si="791"/>
        <v>#N/A</v>
      </c>
      <c r="S555" s="5" t="e">
        <f t="shared" si="792"/>
        <v>#N/A</v>
      </c>
      <c r="T555" s="5" t="e">
        <f t="shared" si="793"/>
        <v>#N/A</v>
      </c>
      <c r="U555" s="5" t="e">
        <f t="shared" si="794"/>
        <v>#N/A</v>
      </c>
      <c r="V555" s="5" t="e">
        <f t="shared" si="795"/>
        <v>#N/A</v>
      </c>
      <c r="W555" s="5" t="e">
        <f t="shared" si="796"/>
        <v>#N/A</v>
      </c>
      <c r="X555" s="5" t="e">
        <f t="shared" si="797"/>
        <v>#N/A</v>
      </c>
      <c r="Y555" s="5" t="e">
        <f t="shared" si="798"/>
        <v>#N/A</v>
      </c>
      <c r="Z555" s="5" t="e">
        <f t="shared" si="799"/>
        <v>#N/A</v>
      </c>
      <c r="AA555" s="5" t="e">
        <f t="shared" si="800"/>
        <v>#N/A</v>
      </c>
      <c r="AB555" s="5" t="e">
        <f t="shared" si="801"/>
        <v>#N/A</v>
      </c>
      <c r="AC555" s="5" t="e">
        <f t="shared" si="802"/>
        <v>#N/A</v>
      </c>
      <c r="AD555" s="5" t="e">
        <f t="shared" si="803"/>
        <v>#N/A</v>
      </c>
      <c r="AE555" s="5" t="e">
        <f t="shared" si="804"/>
        <v>#N/A</v>
      </c>
      <c r="AF555" s="5" t="e">
        <f t="shared" si="805"/>
        <v>#N/A</v>
      </c>
      <c r="AG555" s="5" t="e">
        <f t="shared" si="806"/>
        <v>#N/A</v>
      </c>
      <c r="AH555" s="5" t="e">
        <f t="shared" si="807"/>
        <v>#N/A</v>
      </c>
      <c r="AI555" s="5" t="e">
        <f t="shared" si="808"/>
        <v>#N/A</v>
      </c>
      <c r="AJ555" s="5" t="e">
        <f t="shared" si="809"/>
        <v>#N/A</v>
      </c>
      <c r="AK555" s="5" t="e">
        <f t="shared" si="810"/>
        <v>#N/A</v>
      </c>
      <c r="AL555" s="5" t="e">
        <f t="shared" si="811"/>
        <v>#N/A</v>
      </c>
      <c r="AM555" s="5" t="e">
        <f t="shared" si="812"/>
        <v>#N/A</v>
      </c>
      <c r="AN555" s="5" t="e">
        <f t="shared" si="813"/>
        <v>#N/A</v>
      </c>
      <c r="AO555" s="5" t="e">
        <f t="shared" si="814"/>
        <v>#N/A</v>
      </c>
      <c r="AP555" s="5" t="e">
        <f t="shared" si="815"/>
        <v>#N/A</v>
      </c>
      <c r="AQ555" s="5" t="e">
        <f t="shared" si="816"/>
        <v>#N/A</v>
      </c>
      <c r="AR555" s="5" t="e">
        <f t="shared" si="817"/>
        <v>#N/A</v>
      </c>
      <c r="AS555" s="5" t="e">
        <f t="shared" si="818"/>
        <v>#N/A</v>
      </c>
      <c r="AT555" s="5" t="e">
        <f t="shared" si="819"/>
        <v>#N/A</v>
      </c>
      <c r="AU555" s="5" t="e">
        <f t="shared" si="820"/>
        <v>#N/A</v>
      </c>
      <c r="AV555" s="5" t="e">
        <f t="shared" si="821"/>
        <v>#N/A</v>
      </c>
      <c r="AW555" s="5" t="e">
        <f t="shared" si="822"/>
        <v>#N/A</v>
      </c>
      <c r="AX555" s="5" t="e">
        <f t="shared" si="823"/>
        <v>#N/A</v>
      </c>
      <c r="AY555" s="5" t="e">
        <f t="shared" si="824"/>
        <v>#N/A</v>
      </c>
      <c r="AZ555" s="5" t="e">
        <f t="shared" si="825"/>
        <v>#N/A</v>
      </c>
      <c r="BA555" s="5" t="e">
        <f t="shared" si="826"/>
        <v>#N/A</v>
      </c>
      <c r="BB555" s="5" t="e">
        <f t="shared" si="827"/>
        <v>#N/A</v>
      </c>
      <c r="BC555" s="5" t="e">
        <f t="shared" si="828"/>
        <v>#N/A</v>
      </c>
      <c r="BD555" s="5" t="e">
        <f t="shared" si="829"/>
        <v>#N/A</v>
      </c>
      <c r="BE555" s="5" t="e">
        <f t="shared" si="830"/>
        <v>#N/A</v>
      </c>
      <c r="BF555" s="5" t="e">
        <f t="shared" si="831"/>
        <v>#N/A</v>
      </c>
      <c r="BG555" s="5" t="e">
        <f t="shared" si="832"/>
        <v>#N/A</v>
      </c>
      <c r="BH555" s="5" t="e">
        <f t="shared" si="833"/>
        <v>#N/A</v>
      </c>
      <c r="BI555" s="5" t="e">
        <f t="shared" si="834"/>
        <v>#N/A</v>
      </c>
      <c r="BJ555" s="8" t="e">
        <f t="shared" si="835"/>
        <v>#N/A</v>
      </c>
      <c r="BK555" s="8" t="e">
        <f t="shared" si="836"/>
        <v>#N/A</v>
      </c>
      <c r="BL555" s="8" t="e">
        <f t="shared" si="837"/>
        <v>#N/A</v>
      </c>
      <c r="BM555" s="8" t="e">
        <f t="shared" si="838"/>
        <v>#N/A</v>
      </c>
      <c r="BN555" s="8" t="e">
        <f t="shared" si="839"/>
        <v>#N/A</v>
      </c>
    </row>
    <row r="556" spans="1:66" x14ac:dyDescent="0.25">
      <c r="A556" t="s">
        <v>27</v>
      </c>
      <c r="B556" t="s">
        <v>191</v>
      </c>
      <c r="C556" t="s">
        <v>189</v>
      </c>
      <c r="D556" t="s">
        <v>526</v>
      </c>
      <c r="E556">
        <f>VLOOKUP(A556,home!$A$2:$E$405,3,FALSE)</f>
        <v>1.3026</v>
      </c>
      <c r="F556">
        <f>VLOOKUP(B556,home!$B$2:$E$405,3,FALSE)</f>
        <v>1.4545999999999999</v>
      </c>
      <c r="G556">
        <f>VLOOKUP(C556,away!$B$2:$E$405,4,FALSE)</f>
        <v>1.0909</v>
      </c>
      <c r="H556">
        <f>VLOOKUP(A556,away!$A$2:$E$405,3,FALSE)</f>
        <v>1.1000000000000001</v>
      </c>
      <c r="I556">
        <f>VLOOKUP(C556,away!$B$2:$E$405,3,FALSE)</f>
        <v>0.66990000000000005</v>
      </c>
      <c r="J556">
        <f>VLOOKUP(B556,home!$B$2:$E$405,4,FALSE)</f>
        <v>1.2919</v>
      </c>
      <c r="K556" s="3">
        <f t="shared" si="784"/>
        <v>2.0669958221639999</v>
      </c>
      <c r="L556" s="3">
        <f t="shared" si="785"/>
        <v>0.95198819100000021</v>
      </c>
      <c r="M556" s="5">
        <f t="shared" si="786"/>
        <v>4.8850824953004121E-2</v>
      </c>
      <c r="N556" s="5">
        <f t="shared" si="787"/>
        <v>0.10097445108712438</v>
      </c>
      <c r="O556" s="5">
        <f t="shared" si="788"/>
        <v>4.6505408475868065E-2</v>
      </c>
      <c r="P556" s="5">
        <f t="shared" si="789"/>
        <v>9.6126485027649561E-2</v>
      </c>
      <c r="Q556" s="5">
        <f t="shared" si="790"/>
        <v>0.10435688427119465</v>
      </c>
      <c r="R556" s="5">
        <f t="shared" si="791"/>
        <v>2.2136299843328856E-2</v>
      </c>
      <c r="S556" s="5">
        <f t="shared" si="792"/>
        <v>4.7288357630911895E-2</v>
      </c>
      <c r="T556" s="5">
        <f t="shared" si="793"/>
        <v>9.9346521475730976E-2</v>
      </c>
      <c r="U556" s="5">
        <f t="shared" si="794"/>
        <v>4.5755639294330346E-2</v>
      </c>
      <c r="V556" s="5">
        <f t="shared" si="795"/>
        <v>1.033910346484663E-2</v>
      </c>
      <c r="W556" s="5">
        <f t="shared" si="796"/>
        <v>7.1901747934203786E-2</v>
      </c>
      <c r="X556" s="5">
        <f t="shared" si="797"/>
        <v>6.8449614945620671E-2</v>
      </c>
      <c r="Y556" s="5">
        <f t="shared" si="798"/>
        <v>3.2581612553363996E-2</v>
      </c>
      <c r="Z556" s="5">
        <f t="shared" si="799"/>
        <v>7.0244986810947419E-3</v>
      </c>
      <c r="AA556" s="5">
        <f t="shared" si="800"/>
        <v>1.4519609426619359E-2</v>
      </c>
      <c r="AB556" s="5">
        <f t="shared" si="801"/>
        <v>1.5005986012137625E-2</v>
      </c>
      <c r="AC556" s="5">
        <f t="shared" si="802"/>
        <v>1.2715518051243536E-3</v>
      </c>
      <c r="AD556" s="5">
        <f t="shared" si="803"/>
        <v>3.7155153146572063E-2</v>
      </c>
      <c r="AE556" s="5">
        <f t="shared" si="804"/>
        <v>3.5371267030333109E-2</v>
      </c>
      <c r="AF556" s="5">
        <f t="shared" si="805"/>
        <v>1.6836514256792379E-2</v>
      </c>
      <c r="AG556" s="5">
        <f t="shared" si="806"/>
        <v>5.3427209166898304E-3</v>
      </c>
      <c r="AH556" s="5">
        <f t="shared" si="807"/>
        <v>1.6718099480243177E-3</v>
      </c>
      <c r="AI556" s="5">
        <f t="shared" si="808"/>
        <v>3.4556241780184785E-3</v>
      </c>
      <c r="AJ556" s="5">
        <f t="shared" si="809"/>
        <v>3.571380369466551E-3</v>
      </c>
      <c r="AK556" s="5">
        <f t="shared" si="810"/>
        <v>2.4606761010152944E-3</v>
      </c>
      <c r="AL556" s="5">
        <f t="shared" si="811"/>
        <v>1.0008412809794345E-4</v>
      </c>
      <c r="AM556" s="5">
        <f t="shared" si="812"/>
        <v>1.5359909265165606E-2</v>
      </c>
      <c r="AN556" s="5">
        <f t="shared" si="813"/>
        <v>1.4622452235269149E-2</v>
      </c>
      <c r="AO556" s="5">
        <f t="shared" si="814"/>
        <v>6.9602009257188928E-3</v>
      </c>
      <c r="AP556" s="5">
        <f t="shared" si="815"/>
        <v>2.2086763627572185E-3</v>
      </c>
      <c r="AQ556" s="5">
        <f t="shared" si="816"/>
        <v>5.2565845377142617E-4</v>
      </c>
      <c r="AR556" s="5">
        <f t="shared" si="817"/>
        <v>3.1830866562309489E-4</v>
      </c>
      <c r="AS556" s="5">
        <f t="shared" si="818"/>
        <v>6.5794268200153479E-4</v>
      </c>
      <c r="AT556" s="5">
        <f t="shared" si="819"/>
        <v>6.7998238746027478E-4</v>
      </c>
      <c r="AU556" s="5">
        <f t="shared" si="820"/>
        <v>4.6850691800849679E-4</v>
      </c>
      <c r="AV556" s="5">
        <f t="shared" si="821"/>
        <v>2.4210046054462365E-4</v>
      </c>
      <c r="AW556" s="5">
        <f t="shared" si="822"/>
        <v>5.4705862469897657E-6</v>
      </c>
      <c r="AX556" s="5">
        <f t="shared" si="823"/>
        <v>5.2914780466525686E-3</v>
      </c>
      <c r="AY556" s="5">
        <f t="shared" si="824"/>
        <v>5.0374246133489935E-3</v>
      </c>
      <c r="AZ556" s="5">
        <f t="shared" si="825"/>
        <v>2.3977843724804918E-3</v>
      </c>
      <c r="BA556" s="5">
        <f t="shared" si="826"/>
        <v>7.6088746905525798E-4</v>
      </c>
      <c r="BB556" s="5">
        <f t="shared" si="827"/>
        <v>1.8108897130512093E-4</v>
      </c>
      <c r="BC556" s="5">
        <f t="shared" si="828"/>
        <v>3.4478912440562604E-5</v>
      </c>
      <c r="BD556" s="5">
        <f t="shared" si="829"/>
        <v>5.0504348461025676E-5</v>
      </c>
      <c r="BE556" s="5">
        <f t="shared" si="830"/>
        <v>1.0439227727005491E-4</v>
      </c>
      <c r="BF556" s="5">
        <f t="shared" si="831"/>
        <v>1.0788920049169471E-4</v>
      </c>
      <c r="BG556" s="5">
        <f t="shared" si="832"/>
        <v>7.4335508890982372E-5</v>
      </c>
      <c r="BH556" s="5">
        <f t="shared" si="833"/>
        <v>3.8412796579023864E-5</v>
      </c>
      <c r="BI556" s="5">
        <f t="shared" si="834"/>
        <v>1.5879818009295579E-5</v>
      </c>
      <c r="BJ556" s="8">
        <f t="shared" si="835"/>
        <v>0.62569652724559111</v>
      </c>
      <c r="BK556" s="8">
        <f t="shared" si="836"/>
        <v>0.20901383162298348</v>
      </c>
      <c r="BL556" s="8">
        <f t="shared" si="837"/>
        <v>0.15784068871214904</v>
      </c>
      <c r="BM556" s="8">
        <f t="shared" si="838"/>
        <v>0.57559323857654676</v>
      </c>
      <c r="BN556" s="8">
        <f t="shared" si="839"/>
        <v>0.41895035365816968</v>
      </c>
    </row>
    <row r="557" spans="1:66" x14ac:dyDescent="0.25">
      <c r="A557" t="s">
        <v>196</v>
      </c>
      <c r="B557" t="s">
        <v>204</v>
      </c>
      <c r="C557" t="s">
        <v>300</v>
      </c>
      <c r="D557" t="s">
        <v>526</v>
      </c>
      <c r="E557">
        <f>VLOOKUP(A557,home!$A$2:$E$405,3,FALSE)</f>
        <v>1.6077999999999999</v>
      </c>
      <c r="F557">
        <f>VLOOKUP(B557,home!$B$2:$E$405,3,FALSE)</f>
        <v>0.98780000000000001</v>
      </c>
      <c r="G557">
        <f>VLOOKUP(C557,away!$B$2:$E$405,4,FALSE)</f>
        <v>1.0975999999999999</v>
      </c>
      <c r="H557">
        <f>VLOOKUP(A557,away!$A$2:$E$405,3,FALSE)</f>
        <v>1.3987000000000001</v>
      </c>
      <c r="I557">
        <f>VLOOKUP(C557,away!$B$2:$E$405,3,FALSE)</f>
        <v>0.50470000000000004</v>
      </c>
      <c r="J557">
        <f>VLOOKUP(B557,home!$B$2:$E$405,4,FALSE)</f>
        <v>1.3877999999999999</v>
      </c>
      <c r="K557" s="3">
        <f t="shared" si="784"/>
        <v>1.7431916803839997</v>
      </c>
      <c r="L557" s="3">
        <f t="shared" si="785"/>
        <v>0.9796811745420001</v>
      </c>
      <c r="M557" s="5">
        <f t="shared" si="786"/>
        <v>6.5685777395420808E-2</v>
      </c>
      <c r="N557" s="5">
        <f t="shared" si="787"/>
        <v>0.11450290067525294</v>
      </c>
      <c r="O557" s="5">
        <f t="shared" si="788"/>
        <v>6.435111954945022E-2</v>
      </c>
      <c r="P557" s="5">
        <f t="shared" si="789"/>
        <v>0.11217633622199778</v>
      </c>
      <c r="Q557" s="5">
        <f t="shared" si="790"/>
        <v>9.9800251918468225E-2</v>
      </c>
      <c r="R557" s="5">
        <f t="shared" si="791"/>
        <v>3.1521790191649024E-2</v>
      </c>
      <c r="S557" s="5">
        <f t="shared" si="792"/>
        <v>4.7892903559774019E-2</v>
      </c>
      <c r="T557" s="5">
        <f t="shared" si="793"/>
        <v>9.7772428019072447E-2</v>
      </c>
      <c r="U557" s="5">
        <f t="shared" si="794"/>
        <v>5.4948522412892539E-2</v>
      </c>
      <c r="V557" s="5">
        <f t="shared" si="795"/>
        <v>9.0877959098908008E-3</v>
      </c>
      <c r="W557" s="5">
        <f t="shared" si="796"/>
        <v>5.7990322948167035E-2</v>
      </c>
      <c r="X557" s="5">
        <f t="shared" si="797"/>
        <v>5.6812027697930187E-2</v>
      </c>
      <c r="Y557" s="5">
        <f t="shared" si="798"/>
        <v>2.7828837011610437E-2</v>
      </c>
      <c r="Z557" s="5">
        <f t="shared" si="799"/>
        <v>1.0293768146207073E-2</v>
      </c>
      <c r="AA557" s="5">
        <f t="shared" si="800"/>
        <v>1.7944010992269999E-2</v>
      </c>
      <c r="AB557" s="5">
        <f t="shared" si="801"/>
        <v>1.5639925337222051E-2</v>
      </c>
      <c r="AC557" s="5">
        <f t="shared" si="802"/>
        <v>9.6999275368996692E-4</v>
      </c>
      <c r="AD557" s="5">
        <f t="shared" si="803"/>
        <v>2.5272062126506536E-2</v>
      </c>
      <c r="AE557" s="5">
        <f t="shared" si="804"/>
        <v>2.4758563507194322E-2</v>
      </c>
      <c r="AF557" s="5">
        <f t="shared" si="805"/>
        <v>1.2127749288350415E-2</v>
      </c>
      <c r="AG557" s="5">
        <f t="shared" si="806"/>
        <v>3.9604425557873474E-3</v>
      </c>
      <c r="AH557" s="5">
        <f t="shared" si="807"/>
        <v>2.5211527169847923E-3</v>
      </c>
      <c r="AI557" s="5">
        <f t="shared" si="808"/>
        <v>4.3948524412254063E-3</v>
      </c>
      <c r="AJ557" s="5">
        <f t="shared" si="809"/>
        <v>3.8305351060297205E-3</v>
      </c>
      <c r="AK557" s="5">
        <f t="shared" si="810"/>
        <v>2.2257856427499501E-3</v>
      </c>
      <c r="AL557" s="5">
        <f t="shared" si="811"/>
        <v>6.6261061426312816E-5</v>
      </c>
      <c r="AM557" s="5">
        <f t="shared" si="812"/>
        <v>8.8108096890147508E-3</v>
      </c>
      <c r="AN557" s="5">
        <f t="shared" si="813"/>
        <v>8.6317843848000061E-3</v>
      </c>
      <c r="AO557" s="5">
        <f t="shared" si="814"/>
        <v>4.2281983322470821E-3</v>
      </c>
      <c r="AP557" s="5">
        <f t="shared" si="815"/>
        <v>1.3807621027774493E-3</v>
      </c>
      <c r="AQ557" s="5">
        <f t="shared" si="816"/>
        <v>3.3817665965302321E-4</v>
      </c>
      <c r="AR557" s="5">
        <f t="shared" si="817"/>
        <v>4.9398517099508328E-4</v>
      </c>
      <c r="AS557" s="5">
        <f t="shared" si="818"/>
        <v>8.6111084031169675E-4</v>
      </c>
      <c r="AT557" s="5">
        <f t="shared" si="819"/>
        <v>7.5054062635991246E-4</v>
      </c>
      <c r="AU557" s="5">
        <f t="shared" si="820"/>
        <v>4.3611205855359849E-4</v>
      </c>
      <c r="AV557" s="5">
        <f t="shared" si="821"/>
        <v>1.9005672804644323E-4</v>
      </c>
      <c r="AW557" s="5">
        <f t="shared" si="822"/>
        <v>3.1432997284426403E-6</v>
      </c>
      <c r="AX557" s="5">
        <f t="shared" si="823"/>
        <v>2.5598216912228761E-3</v>
      </c>
      <c r="AY557" s="5">
        <f t="shared" si="824"/>
        <v>2.5078091210753166E-3</v>
      </c>
      <c r="AZ557" s="5">
        <f t="shared" si="825"/>
        <v>1.2284266926311032E-3</v>
      </c>
      <c r="BA557" s="5">
        <f t="shared" si="826"/>
        <v>4.0115550169186138E-4</v>
      </c>
      <c r="BB557" s="5">
        <f t="shared" si="827"/>
        <v>9.8251123267866975E-5</v>
      </c>
      <c r="BC557" s="5">
        <f t="shared" si="828"/>
        <v>1.9250955168626956E-5</v>
      </c>
      <c r="BD557" s="5">
        <f t="shared" si="829"/>
        <v>8.0657995421132319E-5</v>
      </c>
      <c r="BE557" s="5">
        <f t="shared" si="830"/>
        <v>1.4060234657456858E-4</v>
      </c>
      <c r="BF557" s="5">
        <f t="shared" si="831"/>
        <v>1.2254842039562789E-4</v>
      </c>
      <c r="BG557" s="5">
        <f t="shared" si="832"/>
        <v>7.1208462292619807E-5</v>
      </c>
      <c r="BH557" s="5">
        <f t="shared" si="833"/>
        <v>3.1032499760358155E-5</v>
      </c>
      <c r="BI557" s="5">
        <f t="shared" si="834"/>
        <v>1.0819119080754959E-5</v>
      </c>
      <c r="BJ557" s="8">
        <f t="shared" si="835"/>
        <v>0.55103003200188994</v>
      </c>
      <c r="BK557" s="8">
        <f t="shared" si="836"/>
        <v>0.23838687602327505</v>
      </c>
      <c r="BL557" s="8">
        <f t="shared" si="837"/>
        <v>0.20056636865826552</v>
      </c>
      <c r="BM557" s="8">
        <f t="shared" si="838"/>
        <v>0.50973420305605144</v>
      </c>
      <c r="BN557" s="8">
        <f t="shared" si="839"/>
        <v>0.48803817595223897</v>
      </c>
    </row>
    <row r="558" spans="1:66" x14ac:dyDescent="0.25">
      <c r="A558" t="s">
        <v>32</v>
      </c>
      <c r="B558" t="s">
        <v>331</v>
      </c>
      <c r="C558" t="s">
        <v>309</v>
      </c>
      <c r="D558" t="s">
        <v>526</v>
      </c>
      <c r="E558">
        <f>VLOOKUP(A558,home!$A$2:$E$405,3,FALSE)</f>
        <v>1.268</v>
      </c>
      <c r="F558">
        <f>VLOOKUP(B558,home!$B$2:$E$405,3,FALSE)</f>
        <v>0.69589999999999996</v>
      </c>
      <c r="G558">
        <f>VLOOKUP(C558,away!$B$2:$E$405,4,FALSE)</f>
        <v>0.92779999999999996</v>
      </c>
      <c r="H558">
        <f>VLOOKUP(A558,away!$A$2:$E$405,3,FALSE)</f>
        <v>1.1471</v>
      </c>
      <c r="I558">
        <f>VLOOKUP(C558,away!$B$2:$E$405,3,FALSE)</f>
        <v>0.66659999999999997</v>
      </c>
      <c r="J558">
        <f>VLOOKUP(B558,home!$B$2:$E$405,4,FALSE)</f>
        <v>0.92300000000000004</v>
      </c>
      <c r="K558" s="3">
        <f t="shared" si="784"/>
        <v>0.81869183335999995</v>
      </c>
      <c r="L558" s="3">
        <f t="shared" si="785"/>
        <v>0.70577828178000002</v>
      </c>
      <c r="M558" s="5">
        <f t="shared" si="786"/>
        <v>0.21773640152547871</v>
      </c>
      <c r="N558" s="5">
        <f t="shared" si="787"/>
        <v>0.17825901375410325</v>
      </c>
      <c r="O558" s="5">
        <f t="shared" si="788"/>
        <v>0.15367362334961251</v>
      </c>
      <c r="P558" s="5">
        <f t="shared" si="789"/>
        <v>0.12581134043916836</v>
      </c>
      <c r="Q558" s="5">
        <f t="shared" si="790"/>
        <v>7.2969599391646114E-2</v>
      </c>
      <c r="R558" s="5">
        <f t="shared" si="791"/>
        <v>5.4229752921298197E-2</v>
      </c>
      <c r="S558" s="5">
        <f t="shared" si="792"/>
        <v>1.8173917259820392E-2</v>
      </c>
      <c r="T558" s="5">
        <f t="shared" si="793"/>
        <v>5.1500358480810929E-2</v>
      </c>
      <c r="U558" s="5">
        <f t="shared" si="794"/>
        <v>4.4397455841797433E-2</v>
      </c>
      <c r="V558" s="5">
        <f t="shared" si="795"/>
        <v>1.1667956072211091E-3</v>
      </c>
      <c r="W558" s="5">
        <f t="shared" si="796"/>
        <v>1.991320503516383E-2</v>
      </c>
      <c r="X558" s="5">
        <f t="shared" si="797"/>
        <v>1.4054307634450772E-2</v>
      </c>
      <c r="Y558" s="5">
        <f t="shared" si="798"/>
        <v>4.9596125469251002E-3</v>
      </c>
      <c r="Z558" s="5">
        <f t="shared" si="799"/>
        <v>1.2758060612715928E-2</v>
      </c>
      <c r="AA558" s="5">
        <f t="shared" si="800"/>
        <v>1.0444920033142407E-2</v>
      </c>
      <c r="AB558" s="5">
        <f t="shared" si="801"/>
        <v>4.2755853656159743E-3</v>
      </c>
      <c r="AC558" s="5">
        <f t="shared" si="802"/>
        <v>4.2136994071316207E-5</v>
      </c>
      <c r="AD558" s="5">
        <f t="shared" si="803"/>
        <v>4.0756945845779645E-3</v>
      </c>
      <c r="AE558" s="5">
        <f t="shared" si="804"/>
        <v>2.8765367209634867E-3</v>
      </c>
      <c r="AF558" s="5">
        <f t="shared" si="805"/>
        <v>1.0150985721993422E-3</v>
      </c>
      <c r="AG558" s="5">
        <f t="shared" si="806"/>
        <v>2.3881150870806107E-4</v>
      </c>
      <c r="AH558" s="5">
        <f t="shared" si="807"/>
        <v>2.2510905245219353E-3</v>
      </c>
      <c r="AI558" s="5">
        <f t="shared" si="808"/>
        <v>1.8429494285801869E-3</v>
      </c>
      <c r="AJ558" s="5">
        <f t="shared" si="809"/>
        <v>7.5440382323703882E-4</v>
      </c>
      <c r="AK558" s="5">
        <f t="shared" si="810"/>
        <v>2.0587474971324154E-4</v>
      </c>
      <c r="AL558" s="5">
        <f t="shared" si="811"/>
        <v>9.7389534667573637E-7</v>
      </c>
      <c r="AM558" s="5">
        <f t="shared" si="812"/>
        <v>6.6734757433271159E-4</v>
      </c>
      <c r="AN558" s="5">
        <f t="shared" si="813"/>
        <v>4.7099942436259199E-4</v>
      </c>
      <c r="AO558" s="5">
        <f t="shared" si="814"/>
        <v>1.662105822229996E-4</v>
      </c>
      <c r="AP558" s="5">
        <f t="shared" si="815"/>
        <v>3.9102606378334032E-5</v>
      </c>
      <c r="AQ558" s="5">
        <f t="shared" si="816"/>
        <v>6.8994425857050645E-6</v>
      </c>
      <c r="AR558" s="5">
        <f t="shared" si="817"/>
        <v>3.1775416050566617E-4</v>
      </c>
      <c r="AS558" s="5">
        <f t="shared" si="818"/>
        <v>2.6014273622215148E-4</v>
      </c>
      <c r="AT558" s="5">
        <f t="shared" si="819"/>
        <v>1.0648836682650004E-4</v>
      </c>
      <c r="AU558" s="5">
        <f t="shared" si="820"/>
        <v>2.906038542289984E-5</v>
      </c>
      <c r="AV558" s="5">
        <f t="shared" si="821"/>
        <v>5.9478750550055219E-6</v>
      </c>
      <c r="AW558" s="5">
        <f t="shared" si="822"/>
        <v>1.5631423816737975E-8</v>
      </c>
      <c r="AX558" s="5">
        <f t="shared" si="823"/>
        <v>9.1058668186466045E-5</v>
      </c>
      <c r="AY558" s="5">
        <f t="shared" si="824"/>
        <v>6.4267230373819142E-5</v>
      </c>
      <c r="AZ558" s="5">
        <f t="shared" si="825"/>
        <v>2.267920771399675E-5</v>
      </c>
      <c r="BA558" s="5">
        <f t="shared" si="826"/>
        <v>5.3354974175054502E-6</v>
      </c>
      <c r="BB558" s="5">
        <f t="shared" si="827"/>
        <v>9.4141954994215589E-7</v>
      </c>
      <c r="BC558" s="5">
        <f t="shared" si="828"/>
        <v>1.3288669447845516E-7</v>
      </c>
      <c r="BD558" s="5">
        <f t="shared" si="829"/>
        <v>3.7377330905022545E-5</v>
      </c>
      <c r="BE558" s="5">
        <f t="shared" si="830"/>
        <v>3.0600515564736294E-5</v>
      </c>
      <c r="BF558" s="5">
        <f t="shared" si="831"/>
        <v>1.2526196094727585E-5</v>
      </c>
      <c r="BG558" s="5">
        <f t="shared" si="832"/>
        <v>3.4183648152731327E-6</v>
      </c>
      <c r="BH558" s="5">
        <f t="shared" si="833"/>
        <v>6.9964683942731967E-7</v>
      </c>
      <c r="BI558" s="5">
        <f t="shared" si="834"/>
        <v>1.1455903073505639E-7</v>
      </c>
      <c r="BJ558" s="8">
        <f t="shared" si="835"/>
        <v>0.35139721276936736</v>
      </c>
      <c r="BK558" s="8">
        <f t="shared" si="836"/>
        <v>0.36299583295148041</v>
      </c>
      <c r="BL558" s="8">
        <f t="shared" si="837"/>
        <v>0.27287978617480102</v>
      </c>
      <c r="BM558" s="8">
        <f t="shared" si="838"/>
        <v>0.19728690952810765</v>
      </c>
      <c r="BN558" s="8">
        <f t="shared" si="839"/>
        <v>0.8026797313813071</v>
      </c>
    </row>
    <row r="559" spans="1:66" x14ac:dyDescent="0.25">
      <c r="A559" t="s">
        <v>32</v>
      </c>
      <c r="B559" t="s">
        <v>510</v>
      </c>
      <c r="C559" t="s">
        <v>313</v>
      </c>
      <c r="D559" t="s">
        <v>526</v>
      </c>
      <c r="E559">
        <f>VLOOKUP(A559,home!$A$2:$E$405,3,FALSE)</f>
        <v>1.268</v>
      </c>
      <c r="F559" t="e">
        <f>VLOOKUP(B559,home!$B$2:$E$405,3,FALSE)</f>
        <v>#N/A</v>
      </c>
      <c r="G559">
        <f>VLOOKUP(C559,away!$B$2:$E$405,4,FALSE)</f>
        <v>1.2061999999999999</v>
      </c>
      <c r="H559">
        <f>VLOOKUP(A559,away!$A$2:$E$405,3,FALSE)</f>
        <v>1.1471</v>
      </c>
      <c r="I559">
        <f>VLOOKUP(C559,away!$B$2:$E$405,3,FALSE)</f>
        <v>0.87180000000000002</v>
      </c>
      <c r="J559" t="e">
        <f>VLOOKUP(B559,home!$B$2:$E$405,4,FALSE)</f>
        <v>#N/A</v>
      </c>
      <c r="K559" s="3" t="e">
        <f t="shared" si="784"/>
        <v>#N/A</v>
      </c>
      <c r="L559" s="3" t="e">
        <f t="shared" si="785"/>
        <v>#N/A</v>
      </c>
      <c r="M559" s="5" t="e">
        <f t="shared" si="786"/>
        <v>#N/A</v>
      </c>
      <c r="N559" s="5" t="e">
        <f t="shared" si="787"/>
        <v>#N/A</v>
      </c>
      <c r="O559" s="5" t="e">
        <f t="shared" si="788"/>
        <v>#N/A</v>
      </c>
      <c r="P559" s="5" t="e">
        <f t="shared" si="789"/>
        <v>#N/A</v>
      </c>
      <c r="Q559" s="5" t="e">
        <f t="shared" si="790"/>
        <v>#N/A</v>
      </c>
      <c r="R559" s="5" t="e">
        <f t="shared" si="791"/>
        <v>#N/A</v>
      </c>
      <c r="S559" s="5" t="e">
        <f t="shared" si="792"/>
        <v>#N/A</v>
      </c>
      <c r="T559" s="5" t="e">
        <f t="shared" si="793"/>
        <v>#N/A</v>
      </c>
      <c r="U559" s="5" t="e">
        <f t="shared" si="794"/>
        <v>#N/A</v>
      </c>
      <c r="V559" s="5" t="e">
        <f t="shared" si="795"/>
        <v>#N/A</v>
      </c>
      <c r="W559" s="5" t="e">
        <f t="shared" si="796"/>
        <v>#N/A</v>
      </c>
      <c r="X559" s="5" t="e">
        <f t="shared" si="797"/>
        <v>#N/A</v>
      </c>
      <c r="Y559" s="5" t="e">
        <f t="shared" si="798"/>
        <v>#N/A</v>
      </c>
      <c r="Z559" s="5" t="e">
        <f t="shared" si="799"/>
        <v>#N/A</v>
      </c>
      <c r="AA559" s="5" t="e">
        <f t="shared" si="800"/>
        <v>#N/A</v>
      </c>
      <c r="AB559" s="5" t="e">
        <f t="shared" si="801"/>
        <v>#N/A</v>
      </c>
      <c r="AC559" s="5" t="e">
        <f t="shared" si="802"/>
        <v>#N/A</v>
      </c>
      <c r="AD559" s="5" t="e">
        <f t="shared" si="803"/>
        <v>#N/A</v>
      </c>
      <c r="AE559" s="5" t="e">
        <f t="shared" si="804"/>
        <v>#N/A</v>
      </c>
      <c r="AF559" s="5" t="e">
        <f t="shared" si="805"/>
        <v>#N/A</v>
      </c>
      <c r="AG559" s="5" t="e">
        <f t="shared" si="806"/>
        <v>#N/A</v>
      </c>
      <c r="AH559" s="5" t="e">
        <f t="shared" si="807"/>
        <v>#N/A</v>
      </c>
      <c r="AI559" s="5" t="e">
        <f t="shared" si="808"/>
        <v>#N/A</v>
      </c>
      <c r="AJ559" s="5" t="e">
        <f t="shared" si="809"/>
        <v>#N/A</v>
      </c>
      <c r="AK559" s="5" t="e">
        <f t="shared" si="810"/>
        <v>#N/A</v>
      </c>
      <c r="AL559" s="5" t="e">
        <f t="shared" si="811"/>
        <v>#N/A</v>
      </c>
      <c r="AM559" s="5" t="e">
        <f t="shared" si="812"/>
        <v>#N/A</v>
      </c>
      <c r="AN559" s="5" t="e">
        <f t="shared" si="813"/>
        <v>#N/A</v>
      </c>
      <c r="AO559" s="5" t="e">
        <f t="shared" si="814"/>
        <v>#N/A</v>
      </c>
      <c r="AP559" s="5" t="e">
        <f t="shared" si="815"/>
        <v>#N/A</v>
      </c>
      <c r="AQ559" s="5" t="e">
        <f t="shared" si="816"/>
        <v>#N/A</v>
      </c>
      <c r="AR559" s="5" t="e">
        <f t="shared" si="817"/>
        <v>#N/A</v>
      </c>
      <c r="AS559" s="5" t="e">
        <f t="shared" si="818"/>
        <v>#N/A</v>
      </c>
      <c r="AT559" s="5" t="e">
        <f t="shared" si="819"/>
        <v>#N/A</v>
      </c>
      <c r="AU559" s="5" t="e">
        <f t="shared" si="820"/>
        <v>#N/A</v>
      </c>
      <c r="AV559" s="5" t="e">
        <f t="shared" si="821"/>
        <v>#N/A</v>
      </c>
      <c r="AW559" s="5" t="e">
        <f t="shared" si="822"/>
        <v>#N/A</v>
      </c>
      <c r="AX559" s="5" t="e">
        <f t="shared" si="823"/>
        <v>#N/A</v>
      </c>
      <c r="AY559" s="5" t="e">
        <f t="shared" si="824"/>
        <v>#N/A</v>
      </c>
      <c r="AZ559" s="5" t="e">
        <f t="shared" si="825"/>
        <v>#N/A</v>
      </c>
      <c r="BA559" s="5" t="e">
        <f t="shared" si="826"/>
        <v>#N/A</v>
      </c>
      <c r="BB559" s="5" t="e">
        <f t="shared" si="827"/>
        <v>#N/A</v>
      </c>
      <c r="BC559" s="5" t="e">
        <f t="shared" si="828"/>
        <v>#N/A</v>
      </c>
      <c r="BD559" s="5" t="e">
        <f t="shared" si="829"/>
        <v>#N/A</v>
      </c>
      <c r="BE559" s="5" t="e">
        <f t="shared" si="830"/>
        <v>#N/A</v>
      </c>
      <c r="BF559" s="5" t="e">
        <f t="shared" si="831"/>
        <v>#N/A</v>
      </c>
      <c r="BG559" s="5" t="e">
        <f t="shared" si="832"/>
        <v>#N/A</v>
      </c>
      <c r="BH559" s="5" t="e">
        <f t="shared" si="833"/>
        <v>#N/A</v>
      </c>
      <c r="BI559" s="5" t="e">
        <f t="shared" si="834"/>
        <v>#N/A</v>
      </c>
      <c r="BJ559" s="8" t="e">
        <f t="shared" si="835"/>
        <v>#N/A</v>
      </c>
      <c r="BK559" s="8" t="e">
        <f t="shared" si="836"/>
        <v>#N/A</v>
      </c>
      <c r="BL559" s="8" t="e">
        <f t="shared" si="837"/>
        <v>#N/A</v>
      </c>
      <c r="BM559" s="8" t="e">
        <f t="shared" si="838"/>
        <v>#N/A</v>
      </c>
      <c r="BN559" s="8" t="e">
        <f t="shared" si="839"/>
        <v>#N/A</v>
      </c>
    </row>
    <row r="560" spans="1:66" x14ac:dyDescent="0.25">
      <c r="A560" t="s">
        <v>344</v>
      </c>
      <c r="B560" t="s">
        <v>376</v>
      </c>
      <c r="C560" t="s">
        <v>379</v>
      </c>
      <c r="D560" t="s">
        <v>526</v>
      </c>
      <c r="E560">
        <f>VLOOKUP(A560,home!$A$2:$E$405,3,FALSE)</f>
        <v>1.3090999999999999</v>
      </c>
      <c r="F560">
        <f>VLOOKUP(B560,home!$B$2:$E$405,3,FALSE)</f>
        <v>1.25</v>
      </c>
      <c r="G560">
        <f>VLOOKUP(C560,away!$B$2:$E$405,4,FALSE)</f>
        <v>0.90280000000000005</v>
      </c>
      <c r="H560">
        <f>VLOOKUP(A560,away!$A$2:$E$405,3,FALSE)</f>
        <v>1.3545</v>
      </c>
      <c r="I560">
        <f>VLOOKUP(C560,away!$B$2:$E$405,3,FALSE)</f>
        <v>1.0739000000000001</v>
      </c>
      <c r="J560">
        <f>VLOOKUP(B560,home!$B$2:$E$405,4,FALSE)</f>
        <v>0.93959999999999999</v>
      </c>
      <c r="K560" s="3">
        <f t="shared" si="784"/>
        <v>1.4773193499999999</v>
      </c>
      <c r="L560" s="3">
        <f t="shared" si="785"/>
        <v>1.3667398579800001</v>
      </c>
      <c r="M560" s="5">
        <f t="shared" si="786"/>
        <v>5.8188984729146846E-2</v>
      </c>
      <c r="N560" s="5">
        <f t="shared" si="787"/>
        <v>8.5963713097223129E-2</v>
      </c>
      <c r="O560" s="5">
        <f t="shared" si="788"/>
        <v>7.9529204724714558E-2</v>
      </c>
      <c r="P560" s="5">
        <f t="shared" si="789"/>
        <v>0.11749003302993223</v>
      </c>
      <c r="Q560" s="5">
        <f t="shared" si="790"/>
        <v>6.3497928378188101E-2</v>
      </c>
      <c r="R560" s="5">
        <f t="shared" si="791"/>
        <v>5.4347866985359372E-2</v>
      </c>
      <c r="S560" s="5">
        <f t="shared" si="792"/>
        <v>5.9306361528852207E-2</v>
      </c>
      <c r="T560" s="5">
        <f t="shared" si="793"/>
        <v>8.6785149613629028E-2</v>
      </c>
      <c r="U560" s="5">
        <f t="shared" si="794"/>
        <v>8.0289155528697559E-2</v>
      </c>
      <c r="V560" s="5">
        <f t="shared" si="795"/>
        <v>1.3305126787108839E-2</v>
      </c>
      <c r="W560" s="5">
        <f t="shared" si="796"/>
        <v>3.1268906092670461E-2</v>
      </c>
      <c r="X560" s="5">
        <f t="shared" si="797"/>
        <v>4.2736460272286392E-2</v>
      </c>
      <c r="Y560" s="5">
        <f t="shared" si="798"/>
        <v>2.9204811821556313E-2</v>
      </c>
      <c r="Z560" s="5">
        <f t="shared" si="799"/>
        <v>2.4759798668362008E-2</v>
      </c>
      <c r="AA560" s="5">
        <f t="shared" si="800"/>
        <v>3.657812967487542E-2</v>
      </c>
      <c r="AB560" s="5">
        <f t="shared" si="801"/>
        <v>2.7018789377751342E-2</v>
      </c>
      <c r="AC560" s="5">
        <f t="shared" si="802"/>
        <v>1.6790331891864893E-3</v>
      </c>
      <c r="AD560" s="5">
        <f t="shared" si="803"/>
        <v>1.154854000600874E-2</v>
      </c>
      <c r="AE560" s="5">
        <f t="shared" si="804"/>
        <v>1.5783849927688737E-2</v>
      </c>
      <c r="AF560" s="5">
        <f t="shared" si="805"/>
        <v>1.0786208404273471E-2</v>
      </c>
      <c r="AG560" s="5">
        <f t="shared" si="806"/>
        <v>4.9139803141998034E-3</v>
      </c>
      <c r="AH560" s="5">
        <f t="shared" si="807"/>
        <v>8.4600509289026234E-3</v>
      </c>
      <c r="AI560" s="5">
        <f t="shared" si="808"/>
        <v>1.2498196939253319E-2</v>
      </c>
      <c r="AJ560" s="5">
        <f t="shared" si="809"/>
        <v>9.2319140892348529E-3</v>
      </c>
      <c r="AK560" s="5">
        <f t="shared" si="810"/>
        <v>4.546161773854758E-3</v>
      </c>
      <c r="AL560" s="5">
        <f t="shared" si="811"/>
        <v>1.3560619129143238E-4</v>
      </c>
      <c r="AM560" s="5">
        <f t="shared" si="812"/>
        <v>3.4121763230251655E-3</v>
      </c>
      <c r="AN560" s="5">
        <f t="shared" si="813"/>
        <v>4.6635573831341343E-3</v>
      </c>
      <c r="AO560" s="5">
        <f t="shared" si="814"/>
        <v>3.1869348777531642E-3</v>
      </c>
      <c r="AP560" s="5">
        <f t="shared" si="815"/>
        <v>1.4519036407372899E-3</v>
      </c>
      <c r="AQ560" s="5">
        <f t="shared" si="816"/>
        <v>4.9609364393548227E-4</v>
      </c>
      <c r="AR560" s="5">
        <f t="shared" si="817"/>
        <v>2.3125377610143882E-3</v>
      </c>
      <c r="AS560" s="5">
        <f t="shared" si="818"/>
        <v>3.416356781952231E-3</v>
      </c>
      <c r="AT560" s="5">
        <f t="shared" si="819"/>
        <v>2.5235249902408816E-3</v>
      </c>
      <c r="AU560" s="5">
        <f t="shared" si="820"/>
        <v>1.2426840994304716E-3</v>
      </c>
      <c r="AV560" s="5">
        <f t="shared" si="821"/>
        <v>4.5896031650648986E-4</v>
      </c>
      <c r="AW560" s="5">
        <f t="shared" si="822"/>
        <v>7.6056662461567422E-6</v>
      </c>
      <c r="AX560" s="5">
        <f t="shared" si="823"/>
        <v>8.4014568460282044E-4</v>
      </c>
      <c r="AY560" s="5">
        <f t="shared" si="824"/>
        <v>1.1482605936565689E-3</v>
      </c>
      <c r="AZ560" s="5">
        <f t="shared" si="825"/>
        <v>7.846867603491049E-4</v>
      </c>
      <c r="BA560" s="5">
        <f t="shared" si="826"/>
        <v>3.5748755713277408E-4</v>
      </c>
      <c r="BB560" s="5">
        <f t="shared" si="827"/>
        <v>1.2214812326631625E-4</v>
      </c>
      <c r="BC560" s="5">
        <f t="shared" si="828"/>
        <v>3.3388941729105727E-5</v>
      </c>
      <c r="BD560" s="5">
        <f t="shared" si="829"/>
        <v>5.2677292184369871E-4</v>
      </c>
      <c r="BE560" s="5">
        <f t="shared" si="830"/>
        <v>7.7821183049573361E-4</v>
      </c>
      <c r="BF560" s="5">
        <f t="shared" si="831"/>
        <v>5.7483369779513392E-4</v>
      </c>
      <c r="BG560" s="5">
        <f t="shared" si="832"/>
        <v>2.8307098159493452E-4</v>
      </c>
      <c r="BH560" s="5">
        <f t="shared" si="833"/>
        <v>1.0454655963342264E-4</v>
      </c>
      <c r="BI560" s="5">
        <f t="shared" si="834"/>
        <v>3.0889731104476833E-5</v>
      </c>
      <c r="BJ560" s="8">
        <f t="shared" si="835"/>
        <v>0.39898633145704615</v>
      </c>
      <c r="BK560" s="8">
        <f t="shared" si="836"/>
        <v>0.25125340604917462</v>
      </c>
      <c r="BL560" s="8">
        <f t="shared" si="837"/>
        <v>0.32475185969425568</v>
      </c>
      <c r="BM560" s="8">
        <f t="shared" si="838"/>
        <v>0.53959300999686366</v>
      </c>
      <c r="BN560" s="8">
        <f t="shared" si="839"/>
        <v>0.45901773094456427</v>
      </c>
    </row>
    <row r="561" spans="1:66" x14ac:dyDescent="0.25">
      <c r="A561" t="s">
        <v>340</v>
      </c>
      <c r="B561" t="s">
        <v>400</v>
      </c>
      <c r="C561" t="s">
        <v>380</v>
      </c>
      <c r="D561" t="s">
        <v>526</v>
      </c>
      <c r="E561">
        <f>VLOOKUP(A561,home!$A$2:$E$405,3,FALSE)</f>
        <v>1.3684000000000001</v>
      </c>
      <c r="F561">
        <f>VLOOKUP(B561,home!$B$2:$E$405,3,FALSE)</f>
        <v>1.3383</v>
      </c>
      <c r="G561">
        <f>VLOOKUP(C561,away!$B$2:$E$405,4,FALSE)</f>
        <v>0.63870000000000005</v>
      </c>
      <c r="H561">
        <f>VLOOKUP(A561,away!$A$2:$E$405,3,FALSE)</f>
        <v>1.1395</v>
      </c>
      <c r="I561">
        <f>VLOOKUP(C561,away!$B$2:$E$405,3,FALSE)</f>
        <v>1.7447999999999999</v>
      </c>
      <c r="J561">
        <f>VLOOKUP(B561,home!$B$2:$E$405,4,FALSE)</f>
        <v>0.66469999999999996</v>
      </c>
      <c r="K561" s="3">
        <f t="shared" si="784"/>
        <v>1.1696702921640001</v>
      </c>
      <c r="L561" s="3">
        <f t="shared" si="785"/>
        <v>1.3215562741199998</v>
      </c>
      <c r="M561" s="5">
        <f t="shared" si="786"/>
        <v>8.280833434763768E-2</v>
      </c>
      <c r="N561" s="5">
        <f t="shared" si="787"/>
        <v>9.6858448630015581E-2</v>
      </c>
      <c r="O561" s="5">
        <f t="shared" si="788"/>
        <v>0.10943587380654725</v>
      </c>
      <c r="P561" s="5">
        <f t="shared" si="789"/>
        <v>0.12800389048852678</v>
      </c>
      <c r="Q561" s="5">
        <f t="shared" si="790"/>
        <v>5.6646224953811067E-2</v>
      </c>
      <c r="R561" s="5">
        <f t="shared" si="791"/>
        <v>7.2312832821423534E-2</v>
      </c>
      <c r="S561" s="5">
        <f t="shared" si="792"/>
        <v>4.9466627089167457E-2</v>
      </c>
      <c r="T561" s="5">
        <f t="shared" si="793"/>
        <v>7.4861173992921901E-2</v>
      </c>
      <c r="U561" s="5">
        <f t="shared" si="794"/>
        <v>8.4582172293440977E-2</v>
      </c>
      <c r="V561" s="5">
        <f t="shared" si="795"/>
        <v>8.4960861952970805E-3</v>
      </c>
      <c r="W561" s="5">
        <f t="shared" si="796"/>
        <v>2.2085802163903961E-2</v>
      </c>
      <c r="X561" s="5">
        <f t="shared" si="797"/>
        <v>2.9187630418680346E-2</v>
      </c>
      <c r="Y561" s="5">
        <f t="shared" si="798"/>
        <v>1.9286548053251387E-2</v>
      </c>
      <c r="Z561" s="5">
        <f t="shared" si="799"/>
        <v>3.1855159304847648E-2</v>
      </c>
      <c r="AA561" s="5">
        <f t="shared" si="800"/>
        <v>3.7260033491031921E-2</v>
      </c>
      <c r="AB561" s="5">
        <f t="shared" si="801"/>
        <v>2.1790977129747868E-2</v>
      </c>
      <c r="AC561" s="5">
        <f t="shared" si="802"/>
        <v>8.2082022260458948E-4</v>
      </c>
      <c r="AD561" s="5">
        <f t="shared" si="803"/>
        <v>6.458276667432465E-3</v>
      </c>
      <c r="AE561" s="5">
        <f t="shared" si="804"/>
        <v>8.5349760498481756E-3</v>
      </c>
      <c r="AF561" s="5">
        <f t="shared" si="805"/>
        <v>5.6397255740703953E-3</v>
      </c>
      <c r="AG561" s="5">
        <f t="shared" si="806"/>
        <v>2.4844049055759167E-3</v>
      </c>
      <c r="AH561" s="5">
        <f t="shared" si="807"/>
        <v>1.0524596410603375E-2</v>
      </c>
      <c r="AI561" s="5">
        <f t="shared" si="808"/>
        <v>1.2310307758498637E-2</v>
      </c>
      <c r="AJ561" s="5">
        <f t="shared" si="809"/>
        <v>7.1995006362559301E-3</v>
      </c>
      <c r="AK561" s="5">
        <f t="shared" si="810"/>
        <v>2.8070140042147935E-3</v>
      </c>
      <c r="AL561" s="5">
        <f t="shared" si="811"/>
        <v>5.0752467230633691E-5</v>
      </c>
      <c r="AM561" s="5">
        <f t="shared" si="812"/>
        <v>1.5108108712943344E-3</v>
      </c>
      <c r="AN561" s="5">
        <f t="shared" si="813"/>
        <v>1.996621585967731E-3</v>
      </c>
      <c r="AO561" s="5">
        <f t="shared" si="814"/>
        <v>1.3193238919895398E-3</v>
      </c>
      <c r="AP561" s="5">
        <f t="shared" si="815"/>
        <v>5.8118692235173126E-4</v>
      </c>
      <c r="AQ561" s="5">
        <f t="shared" si="816"/>
        <v>1.9201780591760587E-4</v>
      </c>
      <c r="AR561" s="5">
        <f t="shared" si="817"/>
        <v>2.7817692838027434E-3</v>
      </c>
      <c r="AS561" s="5">
        <f t="shared" si="818"/>
        <v>3.2537528909183967E-3</v>
      </c>
      <c r="AT561" s="5">
        <f t="shared" si="819"/>
        <v>1.9029090472749905E-3</v>
      </c>
      <c r="AU561" s="5">
        <f t="shared" si="820"/>
        <v>7.4192539376255267E-4</v>
      </c>
      <c r="AV561" s="5">
        <f t="shared" si="821"/>
        <v>2.16952023021534E-4</v>
      </c>
      <c r="AW561" s="5">
        <f t="shared" si="822"/>
        <v>2.1792335640662706E-6</v>
      </c>
      <c r="AX561" s="5">
        <f t="shared" si="823"/>
        <v>2.9452509887189864E-4</v>
      </c>
      <c r="AY561" s="5">
        <f t="shared" si="824"/>
        <v>3.8923149229997089E-4</v>
      </c>
      <c r="AZ561" s="5">
        <f t="shared" si="825"/>
        <v>2.571956603670585E-4</v>
      </c>
      <c r="BA561" s="5">
        <f t="shared" si="826"/>
        <v>1.1329951287817426E-4</v>
      </c>
      <c r="BB561" s="5">
        <f t="shared" si="827"/>
        <v>3.7432920524722721E-5</v>
      </c>
      <c r="BC561" s="5">
        <f t="shared" si="828"/>
        <v>9.8939421956165249E-6</v>
      </c>
      <c r="BD561" s="5">
        <f t="shared" si="829"/>
        <v>6.1271077502730224E-4</v>
      </c>
      <c r="BE561" s="5">
        <f t="shared" si="830"/>
        <v>7.1666959123821569E-4</v>
      </c>
      <c r="BF561" s="5">
        <f t="shared" si="831"/>
        <v>4.1913356508432918E-4</v>
      </c>
      <c r="BG561" s="5">
        <f t="shared" si="832"/>
        <v>1.634160265093088E-4</v>
      </c>
      <c r="BH561" s="5">
        <f t="shared" si="833"/>
        <v>4.7785717867855814E-5</v>
      </c>
      <c r="BI561" s="5">
        <f t="shared" si="834"/>
        <v>1.1178706915952273E-5</v>
      </c>
      <c r="BJ561" s="8">
        <f t="shared" si="835"/>
        <v>0.32874475111416956</v>
      </c>
      <c r="BK561" s="8">
        <f t="shared" si="836"/>
        <v>0.27003574230276417</v>
      </c>
      <c r="BL561" s="8">
        <f t="shared" si="837"/>
        <v>0.36909151137318735</v>
      </c>
      <c r="BM561" s="8">
        <f t="shared" si="838"/>
        <v>0.45327450678827103</v>
      </c>
      <c r="BN561" s="8">
        <f t="shared" si="839"/>
        <v>0.54606560504796187</v>
      </c>
    </row>
    <row r="562" spans="1:66" x14ac:dyDescent="0.25">
      <c r="A562" t="s">
        <v>340</v>
      </c>
      <c r="B562" t="s">
        <v>428</v>
      </c>
      <c r="C562" t="s">
        <v>341</v>
      </c>
      <c r="D562" t="s">
        <v>526</v>
      </c>
      <c r="E562">
        <f>VLOOKUP(A562,home!$A$2:$E$405,3,FALSE)</f>
        <v>1.3684000000000001</v>
      </c>
      <c r="F562">
        <f>VLOOKUP(B562,home!$B$2:$E$405,3,FALSE)</f>
        <v>1.3077000000000001</v>
      </c>
      <c r="G562">
        <f>VLOOKUP(C562,away!$B$2:$E$405,4,FALSE)</f>
        <v>1.2307999999999999</v>
      </c>
      <c r="H562">
        <f>VLOOKUP(A562,away!$A$2:$E$405,3,FALSE)</f>
        <v>1.1395</v>
      </c>
      <c r="I562">
        <f>VLOOKUP(C562,away!$B$2:$E$405,3,FALSE)</f>
        <v>0.69279999999999997</v>
      </c>
      <c r="J562">
        <f>VLOOKUP(B562,home!$B$2:$E$405,4,FALSE)</f>
        <v>1.0623</v>
      </c>
      <c r="K562" s="3">
        <f t="shared" si="784"/>
        <v>2.202463281744</v>
      </c>
      <c r="L562" s="3">
        <f t="shared" si="785"/>
        <v>0.83862806087999997</v>
      </c>
      <c r="M562" s="5">
        <f t="shared" si="786"/>
        <v>4.7782713716382728E-2</v>
      </c>
      <c r="N562" s="5">
        <f t="shared" si="787"/>
        <v>0.10523967246241835</v>
      </c>
      <c r="O562" s="5">
        <f t="shared" si="788"/>
        <v>4.0071924547554226E-2</v>
      </c>
      <c r="P562" s="5">
        <f t="shared" si="789"/>
        <v>8.8256942444804226E-2</v>
      </c>
      <c r="Q562" s="5">
        <f t="shared" si="790"/>
        <v>0.11589325719062081</v>
      </c>
      <c r="R562" s="5">
        <f t="shared" si="791"/>
        <v>1.6802720189522533E-2</v>
      </c>
      <c r="S562" s="5">
        <f t="shared" si="792"/>
        <v>4.0753691470618907E-2</v>
      </c>
      <c r="T562" s="5">
        <f t="shared" si="793"/>
        <v>9.7191337546837453E-2</v>
      </c>
      <c r="U562" s="5">
        <f t="shared" si="794"/>
        <v>3.7007374250841961E-2</v>
      </c>
      <c r="V562" s="5">
        <f t="shared" si="795"/>
        <v>8.3637782666778019E-3</v>
      </c>
      <c r="W562" s="5">
        <f t="shared" si="796"/>
        <v>8.5083547854685374E-2</v>
      </c>
      <c r="X562" s="5">
        <f t="shared" si="797"/>
        <v>7.135345075016547E-2</v>
      </c>
      <c r="Y562" s="5">
        <f t="shared" si="798"/>
        <v>2.9919503019853924E-2</v>
      </c>
      <c r="Z562" s="5">
        <f t="shared" si="799"/>
        <v>4.6970775500161707E-3</v>
      </c>
      <c r="AA562" s="5">
        <f t="shared" si="800"/>
        <v>1.0345140835414681E-2</v>
      </c>
      <c r="AB562" s="5">
        <f t="shared" si="801"/>
        <v>1.1392396417235646E-2</v>
      </c>
      <c r="AC562" s="5">
        <f t="shared" si="802"/>
        <v>9.6551848944354999E-4</v>
      </c>
      <c r="AD562" s="5">
        <f t="shared" si="803"/>
        <v>4.6848347507613262E-2</v>
      </c>
      <c r="AE562" s="5">
        <f t="shared" si="804"/>
        <v>3.9288338825742092E-2</v>
      </c>
      <c r="AF562" s="5">
        <f t="shared" si="805"/>
        <v>1.6474151702314251E-2</v>
      </c>
      <c r="AG562" s="5">
        <f t="shared" si="806"/>
        <v>4.6052286322515847E-3</v>
      </c>
      <c r="AH562" s="5">
        <f t="shared" si="807"/>
        <v>9.8477525939326036E-4</v>
      </c>
      <c r="AI562" s="5">
        <f t="shared" si="808"/>
        <v>2.1689313495835789E-3</v>
      </c>
      <c r="AJ562" s="5">
        <f t="shared" si="809"/>
        <v>2.3884958290406465E-3</v>
      </c>
      <c r="AK562" s="5">
        <f t="shared" si="810"/>
        <v>1.7535247873535725E-3</v>
      </c>
      <c r="AL562" s="5">
        <f t="shared" si="811"/>
        <v>7.1334340915005351E-5</v>
      </c>
      <c r="AM562" s="5">
        <f t="shared" si="812"/>
        <v>2.0636353039180242E-2</v>
      </c>
      <c r="AN562" s="5">
        <f t="shared" si="813"/>
        <v>1.7306224732882819E-2</v>
      </c>
      <c r="AO562" s="5">
        <f t="shared" si="814"/>
        <v>7.2567428444455066E-3</v>
      </c>
      <c r="AP562" s="5">
        <f t="shared" si="815"/>
        <v>2.0285693933140506E-3</v>
      </c>
      <c r="AQ562" s="5">
        <f t="shared" si="816"/>
        <v>4.2530380416886998E-4</v>
      </c>
      <c r="AR562" s="5">
        <f t="shared" si="817"/>
        <v>1.6517203323751381E-4</v>
      </c>
      <c r="AS562" s="5">
        <f t="shared" si="818"/>
        <v>3.6378533837662364E-4</v>
      </c>
      <c r="AT562" s="5">
        <f t="shared" si="819"/>
        <v>4.0061192510566513E-4</v>
      </c>
      <c r="AU562" s="5">
        <f t="shared" si="820"/>
        <v>2.9411101842466821E-4</v>
      </c>
      <c r="AV562" s="5">
        <f t="shared" si="821"/>
        <v>1.6194217970916624E-4</v>
      </c>
      <c r="AW562" s="5">
        <f t="shared" si="822"/>
        <v>3.6599421345845375E-6</v>
      </c>
      <c r="AX562" s="5">
        <f t="shared" si="823"/>
        <v>7.5751349729834463E-3</v>
      </c>
      <c r="AY562" s="5">
        <f t="shared" si="824"/>
        <v>6.3527207532973785E-3</v>
      </c>
      <c r="AZ562" s="5">
        <f t="shared" si="825"/>
        <v>2.6637849433249565E-3</v>
      </c>
      <c r="BA562" s="5">
        <f t="shared" si="826"/>
        <v>7.4464160054064975E-4</v>
      </c>
      <c r="BB562" s="5">
        <f t="shared" si="827"/>
        <v>1.5611933537799613E-4</v>
      </c>
      <c r="BC562" s="5">
        <f t="shared" si="828"/>
        <v>2.6185211098784656E-5</v>
      </c>
      <c r="BD562" s="5">
        <f t="shared" si="829"/>
        <v>2.3086316990930509E-5</v>
      </c>
      <c r="BE562" s="5">
        <f t="shared" si="830"/>
        <v>5.0846765483227072E-5</v>
      </c>
      <c r="BF562" s="5">
        <f t="shared" si="831"/>
        <v>5.5994066986127941E-5</v>
      </c>
      <c r="BG562" s="5">
        <f t="shared" si="832"/>
        <v>4.1108292177486896E-5</v>
      </c>
      <c r="BH562" s="5">
        <f t="shared" si="833"/>
        <v>2.2634876024029752E-5</v>
      </c>
      <c r="BI562" s="5">
        <f t="shared" si="834"/>
        <v>9.9704966659506265E-6</v>
      </c>
      <c r="BJ562" s="8">
        <f t="shared" si="835"/>
        <v>0.6770686161231172</v>
      </c>
      <c r="BK562" s="8">
        <f t="shared" si="836"/>
        <v>0.19254669948213959</v>
      </c>
      <c r="BL562" s="8">
        <f t="shared" si="837"/>
        <v>0.12450454677512152</v>
      </c>
      <c r="BM562" s="8">
        <f t="shared" si="838"/>
        <v>0.57842064856792896</v>
      </c>
      <c r="BN562" s="8">
        <f t="shared" si="839"/>
        <v>0.41404723055130288</v>
      </c>
    </row>
    <row r="563" spans="1:66" x14ac:dyDescent="0.25">
      <c r="A563" t="s">
        <v>342</v>
      </c>
      <c r="B563" t="s">
        <v>392</v>
      </c>
      <c r="C563" t="s">
        <v>390</v>
      </c>
      <c r="D563" t="s">
        <v>526</v>
      </c>
      <c r="E563">
        <f>VLOOKUP(A563,home!$A$2:$E$405,3,FALSE)</f>
        <v>1.1741999999999999</v>
      </c>
      <c r="F563">
        <f>VLOOKUP(B563,home!$B$2:$E$405,3,FALSE)</f>
        <v>1.32</v>
      </c>
      <c r="G563">
        <f>VLOOKUP(C563,away!$B$2:$E$405,4,FALSE)</f>
        <v>1.2307999999999999</v>
      </c>
      <c r="H563">
        <f>VLOOKUP(A563,away!$A$2:$E$405,3,FALSE)</f>
        <v>0.85970000000000002</v>
      </c>
      <c r="I563">
        <f>VLOOKUP(C563,away!$B$2:$E$405,3,FALSE)</f>
        <v>0.78520000000000001</v>
      </c>
      <c r="J563">
        <f>VLOOKUP(B563,home!$B$2:$E$405,4,FALSE)</f>
        <v>1.2214</v>
      </c>
      <c r="K563" s="3">
        <f t="shared" si="784"/>
        <v>1.9076710751999999</v>
      </c>
      <c r="L563" s="3">
        <f t="shared" si="785"/>
        <v>0.82448950781600017</v>
      </c>
      <c r="M563" s="5">
        <f t="shared" si="786"/>
        <v>6.5078530094683701E-2</v>
      </c>
      <c r="N563" s="5">
        <f t="shared" si="787"/>
        <v>0.12414842947816081</v>
      </c>
      <c r="O563" s="5">
        <f t="shared" si="788"/>
        <v>5.3656565247154529E-2</v>
      </c>
      <c r="P563" s="5">
        <f t="shared" si="789"/>
        <v>0.10235907751657822</v>
      </c>
      <c r="Q563" s="5">
        <f t="shared" si="790"/>
        <v>0.11841718397349724</v>
      </c>
      <c r="R563" s="5">
        <f t="shared" si="791"/>
        <v>2.2119637535861762E-2</v>
      </c>
      <c r="S563" s="5">
        <f t="shared" si="792"/>
        <v>4.0248991237206704E-2</v>
      </c>
      <c r="T563" s="5">
        <f t="shared" si="793"/>
        <v>9.7633725731265497E-2</v>
      </c>
      <c r="U563" s="5">
        <f t="shared" si="794"/>
        <v>4.2196992721071677E-2</v>
      </c>
      <c r="V563" s="5">
        <f t="shared" si="795"/>
        <v>7.0339798326375649E-3</v>
      </c>
      <c r="W563" s="5">
        <f t="shared" si="796"/>
        <v>7.5300345557625867E-2</v>
      </c>
      <c r="X563" s="5">
        <f t="shared" si="797"/>
        <v>6.2084344847181692E-2</v>
      </c>
      <c r="Y563" s="5">
        <f t="shared" si="798"/>
        <v>2.5593945463065822E-2</v>
      </c>
      <c r="Z563" s="5">
        <f t="shared" si="799"/>
        <v>6.0791363550036634E-3</v>
      </c>
      <c r="AA563" s="5">
        <f t="shared" si="800"/>
        <v>1.1596992586637246E-2</v>
      </c>
      <c r="AB563" s="5">
        <f t="shared" si="801"/>
        <v>1.1061623658418356E-2</v>
      </c>
      <c r="AC563" s="5">
        <f t="shared" si="802"/>
        <v>6.914643027157633E-4</v>
      </c>
      <c r="AD563" s="5">
        <f t="shared" si="803"/>
        <v>3.591207279321193E-2</v>
      </c>
      <c r="AE563" s="5">
        <f t="shared" si="804"/>
        <v>2.9609127221927684E-2</v>
      </c>
      <c r="AF563" s="5">
        <f t="shared" si="805"/>
        <v>1.2206207365034239E-2</v>
      </c>
      <c r="AG563" s="5">
        <f t="shared" si="806"/>
        <v>3.3546299675657064E-3</v>
      </c>
      <c r="AH563" s="5">
        <f t="shared" si="807"/>
        <v>1.2530460353208307E-3</v>
      </c>
      <c r="AI563" s="5">
        <f t="shared" si="808"/>
        <v>2.3903996774755861E-3</v>
      </c>
      <c r="AJ563" s="5">
        <f t="shared" si="809"/>
        <v>2.280048161443793E-3</v>
      </c>
      <c r="AK563" s="5">
        <f t="shared" si="810"/>
        <v>1.4498606425497539E-3</v>
      </c>
      <c r="AL563" s="5">
        <f t="shared" si="811"/>
        <v>4.3502917511292329E-5</v>
      </c>
      <c r="AM563" s="5">
        <f t="shared" si="812"/>
        <v>1.370168450361745E-2</v>
      </c>
      <c r="AN563" s="5">
        <f t="shared" si="813"/>
        <v>1.129689511263767E-2</v>
      </c>
      <c r="AO563" s="5">
        <f t="shared" si="814"/>
        <v>4.657085745633803E-3</v>
      </c>
      <c r="AP563" s="5">
        <f t="shared" si="815"/>
        <v>1.2799061114248419E-3</v>
      </c>
      <c r="AQ563" s="5">
        <f t="shared" si="816"/>
        <v>2.6381728996483959E-4</v>
      </c>
      <c r="AR563" s="5">
        <f t="shared" si="817"/>
        <v>2.0662466178649247E-4</v>
      </c>
      <c r="AS563" s="5">
        <f t="shared" si="818"/>
        <v>3.9417189071307444E-4</v>
      </c>
      <c r="AT563" s="5">
        <f t="shared" si="819"/>
        <v>3.7597515728511388E-4</v>
      </c>
      <c r="AU563" s="5">
        <f t="shared" si="820"/>
        <v>2.3907897751552736E-4</v>
      </c>
      <c r="AV563" s="5">
        <f t="shared" si="821"/>
        <v>1.1402101252369073E-4</v>
      </c>
      <c r="AW563" s="5">
        <f t="shared" si="822"/>
        <v>1.9006603335219511E-6</v>
      </c>
      <c r="AX563" s="5">
        <f t="shared" si="823"/>
        <v>4.3563845348445103E-3</v>
      </c>
      <c r="AY563" s="5">
        <f t="shared" si="824"/>
        <v>3.5917933409911856E-3</v>
      </c>
      <c r="AZ563" s="5">
        <f t="shared" si="825"/>
        <v>1.4806979619453042E-3</v>
      </c>
      <c r="BA563" s="5">
        <f t="shared" si="826"/>
        <v>4.0693997795614628E-4</v>
      </c>
      <c r="BB563" s="5">
        <f t="shared" si="827"/>
        <v>8.3879435533929235E-5</v>
      </c>
      <c r="BC563" s="5">
        <f t="shared" si="828"/>
        <v>1.383154290385065E-5</v>
      </c>
      <c r="BD563" s="5">
        <f t="shared" si="829"/>
        <v>2.83933109498321E-5</v>
      </c>
      <c r="BE563" s="5">
        <f t="shared" si="830"/>
        <v>5.416509802815413E-5</v>
      </c>
      <c r="BF563" s="5">
        <f t="shared" si="831"/>
        <v>5.1664595396841109E-5</v>
      </c>
      <c r="BG563" s="5">
        <f t="shared" si="832"/>
        <v>3.2853018083488271E-5</v>
      </c>
      <c r="BH563" s="5">
        <f t="shared" si="833"/>
        <v>1.5668188082723285E-5</v>
      </c>
      <c r="BI563" s="5">
        <f t="shared" si="834"/>
        <v>5.9779498412409087E-6</v>
      </c>
      <c r="BJ563" s="8">
        <f t="shared" si="835"/>
        <v>0.62539292795598989</v>
      </c>
      <c r="BK563" s="8">
        <f t="shared" si="836"/>
        <v>0.21904733924232445</v>
      </c>
      <c r="BL563" s="8">
        <f t="shared" si="837"/>
        <v>0.14952376012613974</v>
      </c>
      <c r="BM563" s="8">
        <f t="shared" si="838"/>
        <v>0.5106738471528639</v>
      </c>
      <c r="BN563" s="8">
        <f t="shared" si="839"/>
        <v>0.48577942384593631</v>
      </c>
    </row>
    <row r="564" spans="1:66" x14ac:dyDescent="0.25">
      <c r="A564" t="s">
        <v>342</v>
      </c>
      <c r="B564" t="s">
        <v>399</v>
      </c>
      <c r="C564" t="s">
        <v>346</v>
      </c>
      <c r="D564" t="s">
        <v>526</v>
      </c>
      <c r="E564">
        <f>VLOOKUP(A564,home!$A$2:$E$405,3,FALSE)</f>
        <v>1.1741999999999999</v>
      </c>
      <c r="F564">
        <f>VLOOKUP(B564,home!$B$2:$E$405,3,FALSE)</f>
        <v>0.72389999999999999</v>
      </c>
      <c r="G564">
        <f>VLOOKUP(C564,away!$B$2:$E$405,4,FALSE)</f>
        <v>0.76649999999999996</v>
      </c>
      <c r="H564">
        <f>VLOOKUP(A564,away!$A$2:$E$405,3,FALSE)</f>
        <v>0.85970000000000002</v>
      </c>
      <c r="I564">
        <f>VLOOKUP(C564,away!$B$2:$E$405,3,FALSE)</f>
        <v>0.69789999999999996</v>
      </c>
      <c r="J564">
        <f>VLOOKUP(B564,home!$B$2:$E$405,4,FALSE)</f>
        <v>1.2795000000000001</v>
      </c>
      <c r="K564" s="3">
        <f t="shared" si="784"/>
        <v>0.65152759077</v>
      </c>
      <c r="L564" s="3">
        <f t="shared" si="785"/>
        <v>0.76768033408500003</v>
      </c>
      <c r="M564" s="5">
        <f t="shared" si="786"/>
        <v>0.24190554840567877</v>
      </c>
      <c r="N564" s="5">
        <f t="shared" si="787"/>
        <v>0.15760813914664751</v>
      </c>
      <c r="O564" s="5">
        <f t="shared" si="788"/>
        <v>0.18570613221708665</v>
      </c>
      <c r="P564" s="5">
        <f t="shared" si="789"/>
        <v>0.12099266891461354</v>
      </c>
      <c r="Q564" s="5">
        <f t="shared" si="790"/>
        <v>5.1343025591979084E-2</v>
      </c>
      <c r="R564" s="5">
        <f t="shared" si="791"/>
        <v>7.1281472811023108E-2</v>
      </c>
      <c r="S564" s="5">
        <f t="shared" si="792"/>
        <v>1.5129072098142939E-2</v>
      </c>
      <c r="T564" s="5">
        <f t="shared" si="793"/>
        <v>3.9415031039385214E-2</v>
      </c>
      <c r="U564" s="5">
        <f t="shared" si="794"/>
        <v>4.6441846247103145E-2</v>
      </c>
      <c r="V564" s="5">
        <f t="shared" si="795"/>
        <v>8.4078123485256727E-4</v>
      </c>
      <c r="W564" s="5">
        <f t="shared" si="796"/>
        <v>1.1150465922261529E-2</v>
      </c>
      <c r="X564" s="5">
        <f t="shared" si="797"/>
        <v>8.5599934044051397E-3</v>
      </c>
      <c r="Y564" s="5">
        <f t="shared" si="798"/>
        <v>3.2856692982295662E-3</v>
      </c>
      <c r="Z564" s="5">
        <f t="shared" si="799"/>
        <v>1.8240461620545694E-2</v>
      </c>
      <c r="AA564" s="5">
        <f t="shared" si="800"/>
        <v>1.1884164014166787E-2</v>
      </c>
      <c r="AB564" s="5">
        <f t="shared" si="801"/>
        <v>3.8714303742328092E-3</v>
      </c>
      <c r="AC564" s="5">
        <f t="shared" si="802"/>
        <v>2.6283079865415272E-5</v>
      </c>
      <c r="AD564" s="5">
        <f t="shared" si="803"/>
        <v>1.8162090495735098E-3</v>
      </c>
      <c r="AE564" s="5">
        <f t="shared" si="804"/>
        <v>1.3942679699447925E-3</v>
      </c>
      <c r="AF564" s="5">
        <f t="shared" si="805"/>
        <v>5.3517605048561639E-4</v>
      </c>
      <c r="AG564" s="5">
        <f t="shared" si="806"/>
        <v>1.3694804307702965E-4</v>
      </c>
      <c r="AH564" s="5">
        <f t="shared" si="807"/>
        <v>3.5007109176812845E-3</v>
      </c>
      <c r="AI564" s="5">
        <f t="shared" si="808"/>
        <v>2.2808097501791232E-3</v>
      </c>
      <c r="AJ564" s="5">
        <f t="shared" si="809"/>
        <v>7.4300524076946473E-4</v>
      </c>
      <c r="AK564" s="5">
        <f t="shared" si="810"/>
        <v>1.6136280481600441E-4</v>
      </c>
      <c r="AL564" s="5">
        <f t="shared" si="811"/>
        <v>5.2583498000294477E-7</v>
      </c>
      <c r="AM564" s="5">
        <f t="shared" si="812"/>
        <v>2.3666206128066013E-4</v>
      </c>
      <c r="AN564" s="5">
        <f t="shared" si="813"/>
        <v>1.8168081026918195E-4</v>
      </c>
      <c r="AO564" s="5">
        <f t="shared" si="814"/>
        <v>6.9736392562139531E-5</v>
      </c>
      <c r="AP564" s="5">
        <f t="shared" si="815"/>
        <v>1.7845085713328666E-5</v>
      </c>
      <c r="AQ564" s="5">
        <f t="shared" si="816"/>
        <v>3.4248303405459023E-6</v>
      </c>
      <c r="AR564" s="5">
        <f t="shared" si="817"/>
        <v>5.3748538536411527E-4</v>
      </c>
      <c r="AS564" s="5">
        <f t="shared" si="818"/>
        <v>3.5018655820036706E-4</v>
      </c>
      <c r="AT564" s="5">
        <f t="shared" si="819"/>
        <v>1.1407810229216175E-4</v>
      </c>
      <c r="AU564" s="5">
        <f t="shared" si="820"/>
        <v>2.4775010382008589E-5</v>
      </c>
      <c r="AV564" s="5">
        <f t="shared" si="821"/>
        <v>4.0354007063729479E-6</v>
      </c>
      <c r="AW564" s="5">
        <f t="shared" si="822"/>
        <v>7.3056724984114973E-9</v>
      </c>
      <c r="AX564" s="5">
        <f t="shared" si="823"/>
        <v>2.5698643768808424E-5</v>
      </c>
      <c r="AY564" s="5">
        <f t="shared" si="824"/>
        <v>1.9728343433970256E-5</v>
      </c>
      <c r="AZ564" s="5">
        <f t="shared" si="825"/>
        <v>7.5725306391669491E-6</v>
      </c>
      <c r="BA564" s="5">
        <f t="shared" si="826"/>
        <v>1.9377609503148615E-6</v>
      </c>
      <c r="BB564" s="5">
        <f t="shared" si="827"/>
        <v>3.7189524342864498E-7</v>
      </c>
      <c r="BC564" s="5">
        <f t="shared" si="828"/>
        <v>5.7099332943984928E-8</v>
      </c>
      <c r="BD564" s="5">
        <f t="shared" si="829"/>
        <v>6.8769493367021477E-5</v>
      </c>
      <c r="BE564" s="5">
        <f t="shared" si="830"/>
        <v>4.4805222331888999E-5</v>
      </c>
      <c r="BF564" s="5">
        <f t="shared" si="831"/>
        <v>1.4595919279904918E-5</v>
      </c>
      <c r="BG564" s="5">
        <f t="shared" si="832"/>
        <v>3.1698813745032819E-6</v>
      </c>
      <c r="BH564" s="5">
        <f t="shared" si="833"/>
        <v>5.1631629373920476E-7</v>
      </c>
      <c r="BI564" s="5">
        <f t="shared" si="834"/>
        <v>6.7278862187039955E-8</v>
      </c>
      <c r="BJ564" s="8">
        <f t="shared" si="835"/>
        <v>0.27580964096952348</v>
      </c>
      <c r="BK564" s="8">
        <f t="shared" si="836"/>
        <v>0.37891460791156722</v>
      </c>
      <c r="BL564" s="8">
        <f t="shared" si="837"/>
        <v>0.32703341894551263</v>
      </c>
      <c r="BM564" s="8">
        <f t="shared" si="838"/>
        <v>0.17114142132235891</v>
      </c>
      <c r="BN564" s="8">
        <f t="shared" si="839"/>
        <v>0.8288369870870288</v>
      </c>
    </row>
    <row r="565" spans="1:66" x14ac:dyDescent="0.25">
      <c r="A565" t="s">
        <v>40</v>
      </c>
      <c r="B565" t="s">
        <v>238</v>
      </c>
      <c r="C565" t="s">
        <v>319</v>
      </c>
      <c r="D565" t="s">
        <v>526</v>
      </c>
      <c r="E565">
        <f>VLOOKUP(A565,home!$A$2:$E$405,3,FALSE)</f>
        <v>1.5047999999999999</v>
      </c>
      <c r="F565">
        <f>VLOOKUP(B565,home!$B$2:$E$405,3,FALSE)</f>
        <v>0.7974</v>
      </c>
      <c r="G565">
        <f>VLOOKUP(C565,away!$B$2:$E$405,4,FALSE)</f>
        <v>1.2959000000000001</v>
      </c>
      <c r="H565">
        <f>VLOOKUP(A565,away!$A$2:$E$405,3,FALSE)</f>
        <v>1.2</v>
      </c>
      <c r="I565">
        <f>VLOOKUP(C565,away!$B$2:$E$405,3,FALSE)</f>
        <v>1.0832999999999999</v>
      </c>
      <c r="J565">
        <f>VLOOKUP(B565,home!$B$2:$E$405,4,FALSE)</f>
        <v>1.1667000000000001</v>
      </c>
      <c r="K565" s="3">
        <f t="shared" si="784"/>
        <v>1.5549860731679999</v>
      </c>
      <c r="L565" s="3">
        <f t="shared" si="785"/>
        <v>1.5166633319999998</v>
      </c>
      <c r="M565" s="5">
        <f t="shared" si="786"/>
        <v>4.6344650675246013E-2</v>
      </c>
      <c r="N565" s="5">
        <f t="shared" si="787"/>
        <v>7.2065286365843487E-2</v>
      </c>
      <c r="O565" s="5">
        <f t="shared" si="788"/>
        <v>7.0289232313494654E-2</v>
      </c>
      <c r="P565" s="5">
        <f t="shared" si="789"/>
        <v>0.10929877734115434</v>
      </c>
      <c r="Q565" s="5">
        <f t="shared" si="790"/>
        <v>5.6030258328875197E-2</v>
      </c>
      <c r="R565" s="5">
        <f t="shared" si="791"/>
        <v>5.3302550642153439E-2</v>
      </c>
      <c r="S565" s="5">
        <f t="shared" si="792"/>
        <v>6.4442295681452044E-2</v>
      </c>
      <c r="T565" s="5">
        <f t="shared" si="793"/>
        <v>8.4979038289892589E-2</v>
      </c>
      <c r="U565" s="5">
        <f t="shared" si="794"/>
        <v>8.2884723912880626E-2</v>
      </c>
      <c r="V565" s="5">
        <f t="shared" si="795"/>
        <v>1.688667653815467E-2</v>
      </c>
      <c r="W565" s="5">
        <f t="shared" si="796"/>
        <v>2.9042090459135417E-2</v>
      </c>
      <c r="X565" s="5">
        <f t="shared" si="797"/>
        <v>4.4047073683997719E-2</v>
      </c>
      <c r="Y565" s="5">
        <f t="shared" si="798"/>
        <v>3.3402290769210752E-2</v>
      </c>
      <c r="Z565" s="5">
        <f t="shared" si="799"/>
        <v>2.6947341353675717E-2</v>
      </c>
      <c r="AA565" s="5">
        <f t="shared" si="800"/>
        <v>4.1902740513869857E-2</v>
      </c>
      <c r="AB565" s="5">
        <f t="shared" si="801"/>
        <v>3.2579088963320076E-2</v>
      </c>
      <c r="AC565" s="5">
        <f t="shared" si="802"/>
        <v>2.4890859463874686E-3</v>
      </c>
      <c r="AD565" s="5">
        <f t="shared" si="803"/>
        <v>1.1290011549910198E-2</v>
      </c>
      <c r="AE565" s="5">
        <f t="shared" si="804"/>
        <v>1.7123146535605281E-2</v>
      </c>
      <c r="AF565" s="5">
        <f t="shared" si="805"/>
        <v>1.2985024239507684E-2</v>
      </c>
      <c r="AG565" s="5">
        <f t="shared" si="806"/>
        <v>6.5646367097308275E-3</v>
      </c>
      <c r="AH565" s="5">
        <f t="shared" si="807"/>
        <v>1.0217511131501801E-2</v>
      </c>
      <c r="AI565" s="5">
        <f t="shared" si="808"/>
        <v>1.5888087511924314E-2</v>
      </c>
      <c r="AJ565" s="5">
        <f t="shared" si="809"/>
        <v>1.2352877405158365E-2</v>
      </c>
      <c r="AK565" s="5">
        <f t="shared" si="810"/>
        <v>6.4028507761909725E-3</v>
      </c>
      <c r="AL565" s="5">
        <f t="shared" si="811"/>
        <v>2.3480945194178539E-4</v>
      </c>
      <c r="AM565" s="5">
        <f t="shared" si="812"/>
        <v>3.5111621452032431E-3</v>
      </c>
      <c r="AN565" s="5">
        <f t="shared" si="813"/>
        <v>5.3252508783362164E-3</v>
      </c>
      <c r="AO565" s="5">
        <f t="shared" si="814"/>
        <v>4.0383063704366668E-3</v>
      </c>
      <c r="AP565" s="5">
        <f t="shared" si="815"/>
        <v>2.0415837318077668E-3</v>
      </c>
      <c r="AQ565" s="5">
        <f t="shared" si="816"/>
        <v>7.7409879631014052E-4</v>
      </c>
      <c r="AR565" s="5">
        <f t="shared" si="817"/>
        <v>3.0993048954901224E-3</v>
      </c>
      <c r="AS565" s="5">
        <f t="shared" si="818"/>
        <v>4.8193759489885439E-3</v>
      </c>
      <c r="AT565" s="5">
        <f t="shared" si="819"/>
        <v>3.747031241019E-3</v>
      </c>
      <c r="AU565" s="5">
        <f t="shared" si="820"/>
        <v>1.9421937985033171E-3</v>
      </c>
      <c r="AV565" s="5">
        <f t="shared" si="821"/>
        <v>7.550210770164783E-4</v>
      </c>
      <c r="AW565" s="5">
        <f t="shared" si="822"/>
        <v>1.5382565212460185E-5</v>
      </c>
      <c r="AX565" s="5">
        <f t="shared" si="823"/>
        <v>9.0996803940428857E-4</v>
      </c>
      <c r="AY565" s="5">
        <f t="shared" si="824"/>
        <v>1.3801151586564154E-3</v>
      </c>
      <c r="AZ565" s="5">
        <f t="shared" si="825"/>
        <v>1.0465850275357738E-3</v>
      </c>
      <c r="BA565" s="5">
        <f t="shared" si="826"/>
        <v>5.2910571169457272E-4</v>
      </c>
      <c r="BB565" s="5">
        <f t="shared" si="827"/>
        <v>2.0061880791973053E-4</v>
      </c>
      <c r="BC565" s="5">
        <f t="shared" si="828"/>
        <v>6.0854237936281291E-5</v>
      </c>
      <c r="BD565" s="5">
        <f t="shared" si="829"/>
        <v>7.8343368161299276E-4</v>
      </c>
      <c r="BE565" s="5">
        <f t="shared" si="830"/>
        <v>1.2182284641589368E-3</v>
      </c>
      <c r="BF565" s="5">
        <f t="shared" si="831"/>
        <v>9.4716414785199444E-4</v>
      </c>
      <c r="BG565" s="5">
        <f t="shared" si="832"/>
        <v>4.9094235297129582E-4</v>
      </c>
      <c r="BH565" s="5">
        <f t="shared" si="833"/>
        <v>1.9085213039967327E-4</v>
      </c>
      <c r="BI565" s="5">
        <f t="shared" si="834"/>
        <v>5.9354480961186962E-5</v>
      </c>
      <c r="BJ565" s="8">
        <f t="shared" si="835"/>
        <v>0.38734650583695029</v>
      </c>
      <c r="BK565" s="8">
        <f t="shared" si="836"/>
        <v>0.24107641079299275</v>
      </c>
      <c r="BL565" s="8">
        <f t="shared" si="837"/>
        <v>0.34387256538946764</v>
      </c>
      <c r="BM565" s="8">
        <f t="shared" si="838"/>
        <v>0.5905473351128756</v>
      </c>
      <c r="BN565" s="8">
        <f t="shared" si="839"/>
        <v>0.40733075566676713</v>
      </c>
    </row>
    <row r="566" spans="1:66" x14ac:dyDescent="0.25">
      <c r="A566" t="s">
        <v>40</v>
      </c>
      <c r="B566" t="s">
        <v>520</v>
      </c>
      <c r="C566" t="s">
        <v>232</v>
      </c>
      <c r="D566" t="s">
        <v>526</v>
      </c>
      <c r="E566">
        <f>VLOOKUP(A566,home!$A$2:$E$405,3,FALSE)</f>
        <v>1.5047999999999999</v>
      </c>
      <c r="F566" t="e">
        <f>VLOOKUP(B566,home!$B$2:$E$405,3,FALSE)</f>
        <v>#N/A</v>
      </c>
      <c r="G566">
        <f>VLOOKUP(C566,away!$B$2:$E$405,4,FALSE)</f>
        <v>0.96360000000000001</v>
      </c>
      <c r="H566">
        <f>VLOOKUP(A566,away!$A$2:$E$405,3,FALSE)</f>
        <v>1.2</v>
      </c>
      <c r="I566">
        <f>VLOOKUP(C566,away!$B$2:$E$405,3,FALSE)</f>
        <v>0.91669999999999996</v>
      </c>
      <c r="J566" t="e">
        <f>VLOOKUP(B566,home!$B$2:$E$405,4,FALSE)</f>
        <v>#N/A</v>
      </c>
      <c r="K566" s="3" t="e">
        <f t="shared" si="784"/>
        <v>#N/A</v>
      </c>
      <c r="L566" s="3" t="e">
        <f t="shared" si="785"/>
        <v>#N/A</v>
      </c>
      <c r="M566" s="5" t="e">
        <f t="shared" si="786"/>
        <v>#N/A</v>
      </c>
      <c r="N566" s="5" t="e">
        <f t="shared" si="787"/>
        <v>#N/A</v>
      </c>
      <c r="O566" s="5" t="e">
        <f t="shared" si="788"/>
        <v>#N/A</v>
      </c>
      <c r="P566" s="5" t="e">
        <f t="shared" si="789"/>
        <v>#N/A</v>
      </c>
      <c r="Q566" s="5" t="e">
        <f t="shared" si="790"/>
        <v>#N/A</v>
      </c>
      <c r="R566" s="5" t="e">
        <f t="shared" si="791"/>
        <v>#N/A</v>
      </c>
      <c r="S566" s="5" t="e">
        <f t="shared" si="792"/>
        <v>#N/A</v>
      </c>
      <c r="T566" s="5" t="e">
        <f t="shared" si="793"/>
        <v>#N/A</v>
      </c>
      <c r="U566" s="5" t="e">
        <f t="shared" si="794"/>
        <v>#N/A</v>
      </c>
      <c r="V566" s="5" t="e">
        <f t="shared" si="795"/>
        <v>#N/A</v>
      </c>
      <c r="W566" s="5" t="e">
        <f t="shared" si="796"/>
        <v>#N/A</v>
      </c>
      <c r="X566" s="5" t="e">
        <f t="shared" si="797"/>
        <v>#N/A</v>
      </c>
      <c r="Y566" s="5" t="e">
        <f t="shared" si="798"/>
        <v>#N/A</v>
      </c>
      <c r="Z566" s="5" t="e">
        <f t="shared" si="799"/>
        <v>#N/A</v>
      </c>
      <c r="AA566" s="5" t="e">
        <f t="shared" si="800"/>
        <v>#N/A</v>
      </c>
      <c r="AB566" s="5" t="e">
        <f t="shared" si="801"/>
        <v>#N/A</v>
      </c>
      <c r="AC566" s="5" t="e">
        <f t="shared" si="802"/>
        <v>#N/A</v>
      </c>
      <c r="AD566" s="5" t="e">
        <f t="shared" si="803"/>
        <v>#N/A</v>
      </c>
      <c r="AE566" s="5" t="e">
        <f t="shared" si="804"/>
        <v>#N/A</v>
      </c>
      <c r="AF566" s="5" t="e">
        <f t="shared" si="805"/>
        <v>#N/A</v>
      </c>
      <c r="AG566" s="5" t="e">
        <f t="shared" si="806"/>
        <v>#N/A</v>
      </c>
      <c r="AH566" s="5" t="e">
        <f t="shared" si="807"/>
        <v>#N/A</v>
      </c>
      <c r="AI566" s="5" t="e">
        <f t="shared" si="808"/>
        <v>#N/A</v>
      </c>
      <c r="AJ566" s="5" t="e">
        <f t="shared" si="809"/>
        <v>#N/A</v>
      </c>
      <c r="AK566" s="5" t="e">
        <f t="shared" si="810"/>
        <v>#N/A</v>
      </c>
      <c r="AL566" s="5" t="e">
        <f t="shared" si="811"/>
        <v>#N/A</v>
      </c>
      <c r="AM566" s="5" t="e">
        <f t="shared" si="812"/>
        <v>#N/A</v>
      </c>
      <c r="AN566" s="5" t="e">
        <f t="shared" si="813"/>
        <v>#N/A</v>
      </c>
      <c r="AO566" s="5" t="e">
        <f t="shared" si="814"/>
        <v>#N/A</v>
      </c>
      <c r="AP566" s="5" t="e">
        <f t="shared" si="815"/>
        <v>#N/A</v>
      </c>
      <c r="AQ566" s="5" t="e">
        <f t="shared" si="816"/>
        <v>#N/A</v>
      </c>
      <c r="AR566" s="5" t="e">
        <f t="shared" si="817"/>
        <v>#N/A</v>
      </c>
      <c r="AS566" s="5" t="e">
        <f t="shared" si="818"/>
        <v>#N/A</v>
      </c>
      <c r="AT566" s="5" t="e">
        <f t="shared" si="819"/>
        <v>#N/A</v>
      </c>
      <c r="AU566" s="5" t="e">
        <f t="shared" si="820"/>
        <v>#N/A</v>
      </c>
      <c r="AV566" s="5" t="e">
        <f t="shared" si="821"/>
        <v>#N/A</v>
      </c>
      <c r="AW566" s="5" t="e">
        <f t="shared" si="822"/>
        <v>#N/A</v>
      </c>
      <c r="AX566" s="5" t="e">
        <f t="shared" si="823"/>
        <v>#N/A</v>
      </c>
      <c r="AY566" s="5" t="e">
        <f t="shared" si="824"/>
        <v>#N/A</v>
      </c>
      <c r="AZ566" s="5" t="e">
        <f t="shared" si="825"/>
        <v>#N/A</v>
      </c>
      <c r="BA566" s="5" t="e">
        <f t="shared" si="826"/>
        <v>#N/A</v>
      </c>
      <c r="BB566" s="5" t="e">
        <f t="shared" si="827"/>
        <v>#N/A</v>
      </c>
      <c r="BC566" s="5" t="e">
        <f t="shared" si="828"/>
        <v>#N/A</v>
      </c>
      <c r="BD566" s="5" t="e">
        <f t="shared" si="829"/>
        <v>#N/A</v>
      </c>
      <c r="BE566" s="5" t="e">
        <f t="shared" si="830"/>
        <v>#N/A</v>
      </c>
      <c r="BF566" s="5" t="e">
        <f t="shared" si="831"/>
        <v>#N/A</v>
      </c>
      <c r="BG566" s="5" t="e">
        <f t="shared" si="832"/>
        <v>#N/A</v>
      </c>
      <c r="BH566" s="5" t="e">
        <f t="shared" si="833"/>
        <v>#N/A</v>
      </c>
      <c r="BI566" s="5" t="e">
        <f t="shared" si="834"/>
        <v>#N/A</v>
      </c>
      <c r="BJ566" s="8" t="e">
        <f t="shared" si="835"/>
        <v>#N/A</v>
      </c>
      <c r="BK566" s="8" t="e">
        <f t="shared" si="836"/>
        <v>#N/A</v>
      </c>
      <c r="BL566" s="8" t="e">
        <f t="shared" si="837"/>
        <v>#N/A</v>
      </c>
      <c r="BM566" s="8" t="e">
        <f t="shared" si="838"/>
        <v>#N/A</v>
      </c>
      <c r="BN566" s="8" t="e">
        <f t="shared" si="839"/>
        <v>#N/A</v>
      </c>
    </row>
    <row r="567" spans="1:66" x14ac:dyDescent="0.25">
      <c r="A567" t="s">
        <v>10</v>
      </c>
      <c r="B567" t="s">
        <v>49</v>
      </c>
      <c r="C567" t="s">
        <v>244</v>
      </c>
      <c r="D567" t="s">
        <v>527</v>
      </c>
      <c r="E567">
        <f>VLOOKUP(A567,home!$A$2:$E$405,3,FALSE)</f>
        <v>1.5425</v>
      </c>
      <c r="F567">
        <f>VLOOKUP(B567,home!$B$2:$E$405,3,FALSE)</f>
        <v>0.68640000000000001</v>
      </c>
      <c r="G567">
        <f>VLOOKUP(C567,away!$B$2:$E$405,4,FALSE)</f>
        <v>1.3347</v>
      </c>
      <c r="H567">
        <f>VLOOKUP(A567,away!$A$2:$E$405,3,FALSE)</f>
        <v>1.4443999999999999</v>
      </c>
      <c r="I567">
        <f>VLOOKUP(C567,away!$B$2:$E$405,3,FALSE)</f>
        <v>1.0589</v>
      </c>
      <c r="J567">
        <f>VLOOKUP(B567,home!$B$2:$E$405,4,FALSE)</f>
        <v>0.65159999999999996</v>
      </c>
      <c r="K567" s="3">
        <f t="shared" si="784"/>
        <v>1.4131429884</v>
      </c>
      <c r="L567" s="3">
        <f t="shared" si="785"/>
        <v>0.99660601425599982</v>
      </c>
      <c r="M567" s="5">
        <f t="shared" si="786"/>
        <v>8.9837840802039409E-2</v>
      </c>
      <c r="N567" s="5">
        <f t="shared" si="787"/>
        <v>0.12695371482239742</v>
      </c>
      <c r="O567" s="5">
        <f t="shared" si="788"/>
        <v>8.9532932451085512E-2</v>
      </c>
      <c r="P567" s="5">
        <f t="shared" si="789"/>
        <v>0.12652283572414233</v>
      </c>
      <c r="Q567" s="5">
        <f t="shared" si="790"/>
        <v>8.9701875976302053E-2</v>
      </c>
      <c r="R567" s="5">
        <f t="shared" si="791"/>
        <v>4.4614529477363996E-2</v>
      </c>
      <c r="S567" s="5">
        <f t="shared" si="792"/>
        <v>4.4547007744076682E-2</v>
      </c>
      <c r="T567" s="5">
        <f t="shared" si="793"/>
        <v>8.9397429088028404E-2</v>
      </c>
      <c r="U567" s="5">
        <f t="shared" si="794"/>
        <v>6.3046709511702048E-2</v>
      </c>
      <c r="V567" s="5">
        <f t="shared" si="795"/>
        <v>6.9708484290359578E-3</v>
      </c>
      <c r="W567" s="5">
        <f t="shared" si="796"/>
        <v>4.2253859027412535E-2</v>
      </c>
      <c r="X567" s="5">
        <f t="shared" si="797"/>
        <v>4.2110450032244499E-2</v>
      </c>
      <c r="Y567" s="5">
        <f t="shared" si="798"/>
        <v>2.0983763882580813E-2</v>
      </c>
      <c r="Z567" s="5">
        <f t="shared" si="799"/>
        <v>1.482103613344752E-2</v>
      </c>
      <c r="AA567" s="5">
        <f t="shared" si="800"/>
        <v>2.0944243292804407E-2</v>
      </c>
      <c r="AB567" s="5">
        <f t="shared" si="801"/>
        <v>1.4798605278285143E-2</v>
      </c>
      <c r="AC567" s="5">
        <f t="shared" si="802"/>
        <v>6.1358575543647091E-4</v>
      </c>
      <c r="AD567" s="5">
        <f t="shared" si="803"/>
        <v>1.4927686154357522E-2</v>
      </c>
      <c r="AE567" s="5">
        <f t="shared" si="804"/>
        <v>1.4877021800358723E-2</v>
      </c>
      <c r="AF567" s="5">
        <f t="shared" si="805"/>
        <v>7.4132647002275618E-3</v>
      </c>
      <c r="AG567" s="5">
        <f t="shared" si="806"/>
        <v>2.4627013951728305E-3</v>
      </c>
      <c r="AH567" s="5">
        <f t="shared" si="807"/>
        <v>3.6926834370248204E-3</v>
      </c>
      <c r="AI567" s="5">
        <f t="shared" si="808"/>
        <v>5.2182897074124377E-3</v>
      </c>
      <c r="AJ567" s="5">
        <f t="shared" si="809"/>
        <v>3.687094755734888E-3</v>
      </c>
      <c r="AK567" s="5">
        <f t="shared" si="810"/>
        <v>1.7367973672110552E-3</v>
      </c>
      <c r="AL567" s="5">
        <f t="shared" si="811"/>
        <v>3.4565661438292306E-5</v>
      </c>
      <c r="AM567" s="5">
        <f t="shared" si="812"/>
        <v>4.2189910044132181E-3</v>
      </c>
      <c r="AN567" s="5">
        <f t="shared" si="813"/>
        <v>4.2046718090901743E-3</v>
      </c>
      <c r="AO567" s="5">
        <f t="shared" si="814"/>
        <v>2.0952006064559612E-3</v>
      </c>
      <c r="AP567" s="5">
        <f t="shared" si="815"/>
        <v>6.9602984182227652E-4</v>
      </c>
      <c r="AQ567" s="5">
        <f t="shared" si="816"/>
        <v>1.7341688161543321E-4</v>
      </c>
      <c r="AR567" s="5">
        <f t="shared" si="817"/>
        <v>7.3603010441649079E-4</v>
      </c>
      <c r="AS567" s="5">
        <f t="shared" si="818"/>
        <v>1.0401157813074839E-3</v>
      </c>
      <c r="AT567" s="5">
        <f t="shared" si="819"/>
        <v>7.3491616173942953E-4</v>
      </c>
      <c r="AU567" s="5">
        <f t="shared" si="820"/>
        <v>3.4618054034130493E-4</v>
      </c>
      <c r="AV567" s="5">
        <f t="shared" si="821"/>
        <v>1.2230065082595966E-4</v>
      </c>
      <c r="AW567" s="5">
        <f t="shared" si="822"/>
        <v>1.3522344088742266E-6</v>
      </c>
      <c r="AX567" s="5">
        <f t="shared" si="823"/>
        <v>9.936729260015347E-4</v>
      </c>
      <c r="AY567" s="5">
        <f t="shared" si="824"/>
        <v>9.9030041425648648E-4</v>
      </c>
      <c r="AZ567" s="5">
        <f t="shared" si="825"/>
        <v>4.9346967438411123E-4</v>
      </c>
      <c r="BA567" s="5">
        <f t="shared" si="826"/>
        <v>1.6393161511471841E-4</v>
      </c>
      <c r="BB567" s="5">
        <f t="shared" si="827"/>
        <v>4.0843808387507021E-5</v>
      </c>
      <c r="BC567" s="5">
        <f t="shared" si="828"/>
        <v>8.1410370168218321E-6</v>
      </c>
      <c r="BD567" s="5">
        <f t="shared" si="829"/>
        <v>1.2225533812249101E-4</v>
      </c>
      <c r="BE567" s="5">
        <f t="shared" si="830"/>
        <v>1.727642738622694E-4</v>
      </c>
      <c r="BF567" s="5">
        <f t="shared" si="831"/>
        <v>1.2207031112724172E-4</v>
      </c>
      <c r="BG567" s="5">
        <f t="shared" si="832"/>
        <v>5.7500934753756022E-5</v>
      </c>
      <c r="BH567" s="5">
        <f t="shared" si="833"/>
        <v>2.0314260693429059E-5</v>
      </c>
      <c r="BI567" s="5">
        <f t="shared" si="834"/>
        <v>5.7413910126897989E-6</v>
      </c>
      <c r="BJ567" s="8">
        <f t="shared" si="835"/>
        <v>0.46516043649764061</v>
      </c>
      <c r="BK567" s="8">
        <f t="shared" si="836"/>
        <v>0.26951698453042555</v>
      </c>
      <c r="BL567" s="8">
        <f t="shared" si="837"/>
        <v>0.25075207502682689</v>
      </c>
      <c r="BM567" s="8">
        <f t="shared" si="838"/>
        <v>0.43209785475516227</v>
      </c>
      <c r="BN567" s="8">
        <f t="shared" si="839"/>
        <v>0.56716372925333081</v>
      </c>
    </row>
    <row r="568" spans="1:66" x14ac:dyDescent="0.25">
      <c r="A568" t="s">
        <v>10</v>
      </c>
      <c r="B568" t="s">
        <v>242</v>
      </c>
      <c r="C568" t="s">
        <v>246</v>
      </c>
      <c r="D568" t="s">
        <v>527</v>
      </c>
      <c r="E568">
        <f>VLOOKUP(A568,home!$A$2:$E$405,3,FALSE)</f>
        <v>1.5425</v>
      </c>
      <c r="F568">
        <f>VLOOKUP(B568,home!$B$2:$E$405,3,FALSE)</f>
        <v>0.95340000000000003</v>
      </c>
      <c r="G568">
        <f>VLOOKUP(C568,away!$B$2:$E$405,4,FALSE)</f>
        <v>1.2202999999999999</v>
      </c>
      <c r="H568">
        <f>VLOOKUP(A568,away!$A$2:$E$405,3,FALSE)</f>
        <v>1.4443999999999999</v>
      </c>
      <c r="I568">
        <f>VLOOKUP(C568,away!$B$2:$E$405,3,FALSE)</f>
        <v>0.85519999999999996</v>
      </c>
      <c r="J568">
        <f>VLOOKUP(B568,home!$B$2:$E$405,4,FALSE)</f>
        <v>1.0589</v>
      </c>
      <c r="K568" s="3">
        <f t="shared" si="784"/>
        <v>1.7945969758499998</v>
      </c>
      <c r="L568" s="3">
        <f t="shared" si="785"/>
        <v>1.308007156832</v>
      </c>
      <c r="M568" s="5">
        <f t="shared" si="786"/>
        <v>4.4932040911539857E-2</v>
      </c>
      <c r="N568" s="5">
        <f t="shared" si="787"/>
        <v>8.0634904738617896E-2</v>
      </c>
      <c r="O568" s="5">
        <f t="shared" si="788"/>
        <v>5.8771431083362351E-2</v>
      </c>
      <c r="P568" s="5">
        <f t="shared" si="789"/>
        <v>0.10547103248857874</v>
      </c>
      <c r="Q568" s="5">
        <f t="shared" si="790"/>
        <v>7.2353578095938273E-2</v>
      </c>
      <c r="R568" s="5">
        <f t="shared" si="791"/>
        <v>3.8436726237148312E-2</v>
      </c>
      <c r="S568" s="5">
        <f t="shared" si="792"/>
        <v>6.1894243331320813E-2</v>
      </c>
      <c r="T568" s="5">
        <f t="shared" si="793"/>
        <v>9.4638997971890279E-2</v>
      </c>
      <c r="U568" s="5">
        <f t="shared" si="794"/>
        <v>6.8978432666760695E-2</v>
      </c>
      <c r="V568" s="5">
        <f t="shared" si="795"/>
        <v>1.6143020577591982E-2</v>
      </c>
      <c r="W568" s="5">
        <f t="shared" si="796"/>
        <v>4.3281837480965854E-2</v>
      </c>
      <c r="X568" s="5">
        <f t="shared" si="797"/>
        <v>5.6612953185942838E-2</v>
      </c>
      <c r="Y568" s="5">
        <f t="shared" si="798"/>
        <v>3.7025073968304109E-2</v>
      </c>
      <c r="Z568" s="5">
        <f t="shared" si="799"/>
        <v>1.6758504334460769E-2</v>
      </c>
      <c r="AA568" s="5">
        <f t="shared" si="800"/>
        <v>3.0074761198392405E-2</v>
      </c>
      <c r="AB568" s="5">
        <f t="shared" si="801"/>
        <v>2.6986037748022971E-2</v>
      </c>
      <c r="AC568" s="5">
        <f t="shared" si="802"/>
        <v>2.3683281090478439E-3</v>
      </c>
      <c r="AD568" s="5">
        <f t="shared" si="803"/>
        <v>1.9418363663143135E-2</v>
      </c>
      <c r="AE568" s="5">
        <f t="shared" si="804"/>
        <v>2.539935864535767E-2</v>
      </c>
      <c r="AF568" s="5">
        <f t="shared" si="805"/>
        <v>1.6611271443535285E-2</v>
      </c>
      <c r="AG568" s="5">
        <f t="shared" si="806"/>
        <v>7.2425539774077265E-3</v>
      </c>
      <c r="AH568" s="5">
        <f t="shared" si="807"/>
        <v>5.4800609018186954E-3</v>
      </c>
      <c r="AI568" s="5">
        <f t="shared" si="808"/>
        <v>9.8345007218776526E-3</v>
      </c>
      <c r="AJ568" s="5">
        <f t="shared" si="809"/>
        <v>8.8244826272381414E-3</v>
      </c>
      <c r="AK568" s="5">
        <f t="shared" si="810"/>
        <v>5.2787966120941415E-3</v>
      </c>
      <c r="AL568" s="5">
        <f t="shared" si="811"/>
        <v>2.223713909855771E-4</v>
      </c>
      <c r="AM568" s="5">
        <f t="shared" si="812"/>
        <v>6.9696273411664379E-3</v>
      </c>
      <c r="AN568" s="5">
        <f t="shared" si="813"/>
        <v>9.1163224426976837E-3</v>
      </c>
      <c r="AO568" s="5">
        <f t="shared" si="814"/>
        <v>5.9621074995183758E-3</v>
      </c>
      <c r="AP568" s="5">
        <f t="shared" si="815"/>
        <v>2.5994930930572585E-3</v>
      </c>
      <c r="AQ568" s="5">
        <f t="shared" si="816"/>
        <v>8.5003889246356183E-4</v>
      </c>
      <c r="AR568" s="5">
        <f t="shared" si="817"/>
        <v>1.4335917758908155E-3</v>
      </c>
      <c r="AS568" s="5">
        <f t="shared" si="818"/>
        <v>2.5727194656170876E-3</v>
      </c>
      <c r="AT568" s="5">
        <f t="shared" si="819"/>
        <v>2.3084972863534271E-3</v>
      </c>
      <c r="AU568" s="5">
        <f t="shared" si="820"/>
        <v>1.3809407496159303E-3</v>
      </c>
      <c r="AV568" s="5">
        <f t="shared" si="821"/>
        <v>6.1955802327219535E-4</v>
      </c>
      <c r="AW568" s="5">
        <f t="shared" si="822"/>
        <v>1.4499514604823402E-5</v>
      </c>
      <c r="AX568" s="5">
        <f t="shared" si="823"/>
        <v>2.0846120248764577E-3</v>
      </c>
      <c r="AY568" s="5">
        <f t="shared" si="824"/>
        <v>2.7266874477564532E-3</v>
      </c>
      <c r="AZ568" s="5">
        <f t="shared" si="825"/>
        <v>1.7832633480547109E-3</v>
      </c>
      <c r="BA568" s="5">
        <f t="shared" si="826"/>
        <v>7.7750707392391851E-4</v>
      </c>
      <c r="BB568" s="5">
        <f t="shared" si="827"/>
        <v>2.5424620429499815E-4</v>
      </c>
      <c r="BC568" s="5">
        <f t="shared" si="828"/>
        <v>6.6511170963045655E-5</v>
      </c>
      <c r="BD568" s="5">
        <f t="shared" si="829"/>
        <v>3.1252471714011385E-4</v>
      </c>
      <c r="BE568" s="5">
        <f t="shared" si="830"/>
        <v>5.6085591225802484E-4</v>
      </c>
      <c r="BF568" s="5">
        <f t="shared" si="831"/>
        <v>5.0325516201292226E-4</v>
      </c>
      <c r="BG568" s="5">
        <f t="shared" si="832"/>
        <v>3.0104673060976389E-4</v>
      </c>
      <c r="BH568" s="5">
        <f t="shared" si="833"/>
        <v>1.3506438808545302E-4</v>
      </c>
      <c r="BI568" s="5">
        <f t="shared" si="834"/>
        <v>4.8477228480636947E-5</v>
      </c>
      <c r="BJ568" s="8">
        <f t="shared" si="835"/>
        <v>0.48640930970987611</v>
      </c>
      <c r="BK568" s="8">
        <f t="shared" si="836"/>
        <v>0.23375772425682129</v>
      </c>
      <c r="BL568" s="8">
        <f t="shared" si="837"/>
        <v>0.26284176123605174</v>
      </c>
      <c r="BM568" s="8">
        <f t="shared" si="838"/>
        <v>0.59645539804887293</v>
      </c>
      <c r="BN568" s="8">
        <f t="shared" si="839"/>
        <v>0.40059971355518548</v>
      </c>
    </row>
    <row r="569" spans="1:66" x14ac:dyDescent="0.25">
      <c r="A569" t="s">
        <v>10</v>
      </c>
      <c r="B569" t="s">
        <v>11</v>
      </c>
      <c r="C569" t="s">
        <v>493</v>
      </c>
      <c r="D569" t="s">
        <v>527</v>
      </c>
      <c r="E569">
        <f>VLOOKUP(A569,home!$A$2:$E$405,3,FALSE)</f>
        <v>1.5425</v>
      </c>
      <c r="F569">
        <f>VLOOKUP(B569,home!$B$2:$E$405,3,FALSE)</f>
        <v>0.91520000000000001</v>
      </c>
      <c r="G569" t="e">
        <f>VLOOKUP(C569,away!$B$2:$E$405,4,FALSE)</f>
        <v>#N/A</v>
      </c>
      <c r="H569">
        <f>VLOOKUP(A569,away!$A$2:$E$405,3,FALSE)</f>
        <v>1.4443999999999999</v>
      </c>
      <c r="I569" t="e">
        <f>VLOOKUP(C569,away!$B$2:$E$405,3,FALSE)</f>
        <v>#N/A</v>
      </c>
      <c r="J569">
        <f>VLOOKUP(B569,home!$B$2:$E$405,4,FALSE)</f>
        <v>1.2218</v>
      </c>
      <c r="K569" s="3" t="e">
        <f t="shared" si="784"/>
        <v>#N/A</v>
      </c>
      <c r="L569" s="3" t="e">
        <f t="shared" si="785"/>
        <v>#N/A</v>
      </c>
      <c r="M569" s="5" t="e">
        <f t="shared" si="786"/>
        <v>#N/A</v>
      </c>
      <c r="N569" s="5" t="e">
        <f t="shared" si="787"/>
        <v>#N/A</v>
      </c>
      <c r="O569" s="5" t="e">
        <f t="shared" si="788"/>
        <v>#N/A</v>
      </c>
      <c r="P569" s="5" t="e">
        <f t="shared" si="789"/>
        <v>#N/A</v>
      </c>
      <c r="Q569" s="5" t="e">
        <f t="shared" si="790"/>
        <v>#N/A</v>
      </c>
      <c r="R569" s="5" t="e">
        <f t="shared" si="791"/>
        <v>#N/A</v>
      </c>
      <c r="S569" s="5" t="e">
        <f t="shared" si="792"/>
        <v>#N/A</v>
      </c>
      <c r="T569" s="5" t="e">
        <f t="shared" si="793"/>
        <v>#N/A</v>
      </c>
      <c r="U569" s="5" t="e">
        <f t="shared" si="794"/>
        <v>#N/A</v>
      </c>
      <c r="V569" s="5" t="e">
        <f t="shared" si="795"/>
        <v>#N/A</v>
      </c>
      <c r="W569" s="5" t="e">
        <f t="shared" si="796"/>
        <v>#N/A</v>
      </c>
      <c r="X569" s="5" t="e">
        <f t="shared" si="797"/>
        <v>#N/A</v>
      </c>
      <c r="Y569" s="5" t="e">
        <f t="shared" si="798"/>
        <v>#N/A</v>
      </c>
      <c r="Z569" s="5" t="e">
        <f t="shared" si="799"/>
        <v>#N/A</v>
      </c>
      <c r="AA569" s="5" t="e">
        <f t="shared" si="800"/>
        <v>#N/A</v>
      </c>
      <c r="AB569" s="5" t="e">
        <f t="shared" si="801"/>
        <v>#N/A</v>
      </c>
      <c r="AC569" s="5" t="e">
        <f t="shared" si="802"/>
        <v>#N/A</v>
      </c>
      <c r="AD569" s="5" t="e">
        <f t="shared" si="803"/>
        <v>#N/A</v>
      </c>
      <c r="AE569" s="5" t="e">
        <f t="shared" si="804"/>
        <v>#N/A</v>
      </c>
      <c r="AF569" s="5" t="e">
        <f t="shared" si="805"/>
        <v>#N/A</v>
      </c>
      <c r="AG569" s="5" t="e">
        <f t="shared" si="806"/>
        <v>#N/A</v>
      </c>
      <c r="AH569" s="5" t="e">
        <f t="shared" si="807"/>
        <v>#N/A</v>
      </c>
      <c r="AI569" s="5" t="e">
        <f t="shared" si="808"/>
        <v>#N/A</v>
      </c>
      <c r="AJ569" s="5" t="e">
        <f t="shared" si="809"/>
        <v>#N/A</v>
      </c>
      <c r="AK569" s="5" t="e">
        <f t="shared" si="810"/>
        <v>#N/A</v>
      </c>
      <c r="AL569" s="5" t="e">
        <f t="shared" si="811"/>
        <v>#N/A</v>
      </c>
      <c r="AM569" s="5" t="e">
        <f t="shared" si="812"/>
        <v>#N/A</v>
      </c>
      <c r="AN569" s="5" t="e">
        <f t="shared" si="813"/>
        <v>#N/A</v>
      </c>
      <c r="AO569" s="5" t="e">
        <f t="shared" si="814"/>
        <v>#N/A</v>
      </c>
      <c r="AP569" s="5" t="e">
        <f t="shared" si="815"/>
        <v>#N/A</v>
      </c>
      <c r="AQ569" s="5" t="e">
        <f t="shared" si="816"/>
        <v>#N/A</v>
      </c>
      <c r="AR569" s="5" t="e">
        <f t="shared" si="817"/>
        <v>#N/A</v>
      </c>
      <c r="AS569" s="5" t="e">
        <f t="shared" si="818"/>
        <v>#N/A</v>
      </c>
      <c r="AT569" s="5" t="e">
        <f t="shared" si="819"/>
        <v>#N/A</v>
      </c>
      <c r="AU569" s="5" t="e">
        <f t="shared" si="820"/>
        <v>#N/A</v>
      </c>
      <c r="AV569" s="5" t="e">
        <f t="shared" si="821"/>
        <v>#N/A</v>
      </c>
      <c r="AW569" s="5" t="e">
        <f t="shared" si="822"/>
        <v>#N/A</v>
      </c>
      <c r="AX569" s="5" t="e">
        <f t="shared" si="823"/>
        <v>#N/A</v>
      </c>
      <c r="AY569" s="5" t="e">
        <f t="shared" si="824"/>
        <v>#N/A</v>
      </c>
      <c r="AZ569" s="5" t="e">
        <f t="shared" si="825"/>
        <v>#N/A</v>
      </c>
      <c r="BA569" s="5" t="e">
        <f t="shared" si="826"/>
        <v>#N/A</v>
      </c>
      <c r="BB569" s="5" t="e">
        <f t="shared" si="827"/>
        <v>#N/A</v>
      </c>
      <c r="BC569" s="5" t="e">
        <f t="shared" si="828"/>
        <v>#N/A</v>
      </c>
      <c r="BD569" s="5" t="e">
        <f t="shared" si="829"/>
        <v>#N/A</v>
      </c>
      <c r="BE569" s="5" t="e">
        <f t="shared" si="830"/>
        <v>#N/A</v>
      </c>
      <c r="BF569" s="5" t="e">
        <f t="shared" si="831"/>
        <v>#N/A</v>
      </c>
      <c r="BG569" s="5" t="e">
        <f t="shared" si="832"/>
        <v>#N/A</v>
      </c>
      <c r="BH569" s="5" t="e">
        <f t="shared" si="833"/>
        <v>#N/A</v>
      </c>
      <c r="BI569" s="5" t="e">
        <f t="shared" si="834"/>
        <v>#N/A</v>
      </c>
      <c r="BJ569" s="8" t="e">
        <f t="shared" si="835"/>
        <v>#N/A</v>
      </c>
      <c r="BK569" s="8" t="e">
        <f t="shared" si="836"/>
        <v>#N/A</v>
      </c>
      <c r="BL569" s="8" t="e">
        <f t="shared" si="837"/>
        <v>#N/A</v>
      </c>
      <c r="BM569" s="8" t="e">
        <f t="shared" si="838"/>
        <v>#N/A</v>
      </c>
      <c r="BN569" s="8" t="e">
        <f t="shared" si="839"/>
        <v>#N/A</v>
      </c>
    </row>
    <row r="570" spans="1:66" x14ac:dyDescent="0.25">
      <c r="A570" t="s">
        <v>10</v>
      </c>
      <c r="B570" t="s">
        <v>499</v>
      </c>
      <c r="C570" t="s">
        <v>243</v>
      </c>
      <c r="D570" t="s">
        <v>527</v>
      </c>
      <c r="E570">
        <f>VLOOKUP(A570,home!$A$2:$E$405,3,FALSE)</f>
        <v>1.5425</v>
      </c>
      <c r="F570" t="e">
        <f>VLOOKUP(B570,home!$B$2:$E$405,3,FALSE)</f>
        <v>#N/A</v>
      </c>
      <c r="G570">
        <f>VLOOKUP(C570,away!$B$2:$E$405,4,FALSE)</f>
        <v>0.80079999999999996</v>
      </c>
      <c r="H570">
        <f>VLOOKUP(A570,away!$A$2:$E$405,3,FALSE)</f>
        <v>1.4443999999999999</v>
      </c>
      <c r="I570">
        <f>VLOOKUP(C570,away!$B$2:$E$405,3,FALSE)</f>
        <v>1.0589</v>
      </c>
      <c r="J570" t="e">
        <f>VLOOKUP(B570,home!$B$2:$E$405,4,FALSE)</f>
        <v>#N/A</v>
      </c>
      <c r="K570" s="3" t="e">
        <f t="shared" si="784"/>
        <v>#N/A</v>
      </c>
      <c r="L570" s="3" t="e">
        <f t="shared" si="785"/>
        <v>#N/A</v>
      </c>
      <c r="M570" s="5" t="e">
        <f t="shared" si="786"/>
        <v>#N/A</v>
      </c>
      <c r="N570" s="5" t="e">
        <f t="shared" si="787"/>
        <v>#N/A</v>
      </c>
      <c r="O570" s="5" t="e">
        <f t="shared" si="788"/>
        <v>#N/A</v>
      </c>
      <c r="P570" s="5" t="e">
        <f t="shared" si="789"/>
        <v>#N/A</v>
      </c>
      <c r="Q570" s="5" t="e">
        <f t="shared" si="790"/>
        <v>#N/A</v>
      </c>
      <c r="R570" s="5" t="e">
        <f t="shared" si="791"/>
        <v>#N/A</v>
      </c>
      <c r="S570" s="5" t="e">
        <f t="shared" si="792"/>
        <v>#N/A</v>
      </c>
      <c r="T570" s="5" t="e">
        <f t="shared" si="793"/>
        <v>#N/A</v>
      </c>
      <c r="U570" s="5" t="e">
        <f t="shared" si="794"/>
        <v>#N/A</v>
      </c>
      <c r="V570" s="5" t="e">
        <f t="shared" si="795"/>
        <v>#N/A</v>
      </c>
      <c r="W570" s="5" t="e">
        <f t="shared" si="796"/>
        <v>#N/A</v>
      </c>
      <c r="X570" s="5" t="e">
        <f t="shared" si="797"/>
        <v>#N/A</v>
      </c>
      <c r="Y570" s="5" t="e">
        <f t="shared" si="798"/>
        <v>#N/A</v>
      </c>
      <c r="Z570" s="5" t="e">
        <f t="shared" si="799"/>
        <v>#N/A</v>
      </c>
      <c r="AA570" s="5" t="e">
        <f t="shared" si="800"/>
        <v>#N/A</v>
      </c>
      <c r="AB570" s="5" t="e">
        <f t="shared" si="801"/>
        <v>#N/A</v>
      </c>
      <c r="AC570" s="5" t="e">
        <f t="shared" si="802"/>
        <v>#N/A</v>
      </c>
      <c r="AD570" s="5" t="e">
        <f t="shared" si="803"/>
        <v>#N/A</v>
      </c>
      <c r="AE570" s="5" t="e">
        <f t="shared" si="804"/>
        <v>#N/A</v>
      </c>
      <c r="AF570" s="5" t="e">
        <f t="shared" si="805"/>
        <v>#N/A</v>
      </c>
      <c r="AG570" s="5" t="e">
        <f t="shared" si="806"/>
        <v>#N/A</v>
      </c>
      <c r="AH570" s="5" t="e">
        <f t="shared" si="807"/>
        <v>#N/A</v>
      </c>
      <c r="AI570" s="5" t="e">
        <f t="shared" si="808"/>
        <v>#N/A</v>
      </c>
      <c r="AJ570" s="5" t="e">
        <f t="shared" si="809"/>
        <v>#N/A</v>
      </c>
      <c r="AK570" s="5" t="e">
        <f t="shared" si="810"/>
        <v>#N/A</v>
      </c>
      <c r="AL570" s="5" t="e">
        <f t="shared" si="811"/>
        <v>#N/A</v>
      </c>
      <c r="AM570" s="5" t="e">
        <f t="shared" si="812"/>
        <v>#N/A</v>
      </c>
      <c r="AN570" s="5" t="e">
        <f t="shared" si="813"/>
        <v>#N/A</v>
      </c>
      <c r="AO570" s="5" t="e">
        <f t="shared" si="814"/>
        <v>#N/A</v>
      </c>
      <c r="AP570" s="5" t="e">
        <f t="shared" si="815"/>
        <v>#N/A</v>
      </c>
      <c r="AQ570" s="5" t="e">
        <f t="shared" si="816"/>
        <v>#N/A</v>
      </c>
      <c r="AR570" s="5" t="e">
        <f t="shared" si="817"/>
        <v>#N/A</v>
      </c>
      <c r="AS570" s="5" t="e">
        <f t="shared" si="818"/>
        <v>#N/A</v>
      </c>
      <c r="AT570" s="5" t="e">
        <f t="shared" si="819"/>
        <v>#N/A</v>
      </c>
      <c r="AU570" s="5" t="e">
        <f t="shared" si="820"/>
        <v>#N/A</v>
      </c>
      <c r="AV570" s="5" t="e">
        <f t="shared" si="821"/>
        <v>#N/A</v>
      </c>
      <c r="AW570" s="5" t="e">
        <f t="shared" si="822"/>
        <v>#N/A</v>
      </c>
      <c r="AX570" s="5" t="e">
        <f t="shared" si="823"/>
        <v>#N/A</v>
      </c>
      <c r="AY570" s="5" t="e">
        <f t="shared" si="824"/>
        <v>#N/A</v>
      </c>
      <c r="AZ570" s="5" t="e">
        <f t="shared" si="825"/>
        <v>#N/A</v>
      </c>
      <c r="BA570" s="5" t="e">
        <f t="shared" si="826"/>
        <v>#N/A</v>
      </c>
      <c r="BB570" s="5" t="e">
        <f t="shared" si="827"/>
        <v>#N/A</v>
      </c>
      <c r="BC570" s="5" t="e">
        <f t="shared" si="828"/>
        <v>#N/A</v>
      </c>
      <c r="BD570" s="5" t="e">
        <f t="shared" si="829"/>
        <v>#N/A</v>
      </c>
      <c r="BE570" s="5" t="e">
        <f t="shared" si="830"/>
        <v>#N/A</v>
      </c>
      <c r="BF570" s="5" t="e">
        <f t="shared" si="831"/>
        <v>#N/A</v>
      </c>
      <c r="BG570" s="5" t="e">
        <f t="shared" si="832"/>
        <v>#N/A</v>
      </c>
      <c r="BH570" s="5" t="e">
        <f t="shared" si="833"/>
        <v>#N/A</v>
      </c>
      <c r="BI570" s="5" t="e">
        <f t="shared" si="834"/>
        <v>#N/A</v>
      </c>
      <c r="BJ570" s="8" t="e">
        <f t="shared" si="835"/>
        <v>#N/A</v>
      </c>
      <c r="BK570" s="8" t="e">
        <f t="shared" si="836"/>
        <v>#N/A</v>
      </c>
      <c r="BL570" s="8" t="e">
        <f t="shared" si="837"/>
        <v>#N/A</v>
      </c>
      <c r="BM570" s="8" t="e">
        <f t="shared" si="838"/>
        <v>#N/A</v>
      </c>
      <c r="BN570" s="8" t="e">
        <f t="shared" si="839"/>
        <v>#N/A</v>
      </c>
    </row>
    <row r="571" spans="1:66" x14ac:dyDescent="0.25">
      <c r="A571" t="s">
        <v>13</v>
      </c>
      <c r="B571" t="s">
        <v>58</v>
      </c>
      <c r="C571" t="s">
        <v>15</v>
      </c>
      <c r="D571" t="s">
        <v>527</v>
      </c>
      <c r="E571">
        <f>VLOOKUP(A571,home!$A$2:$E$405,3,FALSE)</f>
        <v>1.4837</v>
      </c>
      <c r="F571">
        <f>VLOOKUP(B571,home!$B$2:$E$405,3,FALSE)</f>
        <v>0.75329999999999997</v>
      </c>
      <c r="G571">
        <f>VLOOKUP(C571,away!$B$2:$E$405,4,FALSE)</f>
        <v>0.55510000000000004</v>
      </c>
      <c r="H571">
        <f>VLOOKUP(A571,away!$A$2:$E$405,3,FALSE)</f>
        <v>1.2190000000000001</v>
      </c>
      <c r="I571">
        <f>VLOOKUP(C571,away!$B$2:$E$405,3,FALSE)</f>
        <v>0.86860000000000004</v>
      </c>
      <c r="J571">
        <f>VLOOKUP(B571,home!$B$2:$E$405,4,FALSE)</f>
        <v>1.2063999999999999</v>
      </c>
      <c r="K571" s="3">
        <f t="shared" si="784"/>
        <v>0.62041928867100005</v>
      </c>
      <c r="L571" s="3">
        <f t="shared" si="785"/>
        <v>1.2773645497599999</v>
      </c>
      <c r="M571" s="5">
        <f t="shared" si="786"/>
        <v>0.14990045501353411</v>
      </c>
      <c r="N571" s="5">
        <f t="shared" si="787"/>
        <v>9.3001133670956068E-2</v>
      </c>
      <c r="O571" s="5">
        <f t="shared" si="788"/>
        <v>0.19147752722718209</v>
      </c>
      <c r="P571" s="5">
        <f t="shared" si="789"/>
        <v>0.11879635123877035</v>
      </c>
      <c r="Q571" s="5">
        <f t="shared" si="790"/>
        <v>2.8849848598865573E-2</v>
      </c>
      <c r="R571" s="5">
        <f t="shared" si="791"/>
        <v>0.12229330267785382</v>
      </c>
      <c r="S571" s="5">
        <f t="shared" si="792"/>
        <v>2.3536574766185855E-2</v>
      </c>
      <c r="T571" s="5">
        <f t="shared" si="793"/>
        <v>3.6851773866134085E-2</v>
      </c>
      <c r="U571" s="5">
        <f t="shared" si="794"/>
        <v>7.5873123856621372E-2</v>
      </c>
      <c r="V571" s="5">
        <f t="shared" si="795"/>
        <v>2.0725303651449867E-3</v>
      </c>
      <c r="W571" s="5">
        <f t="shared" si="796"/>
        <v>5.9663341819914083E-3</v>
      </c>
      <c r="X571" s="5">
        <f t="shared" si="797"/>
        <v>7.6211837760971519E-3</v>
      </c>
      <c r="Y571" s="5">
        <f t="shared" si="798"/>
        <v>4.8675149913962792E-3</v>
      </c>
      <c r="Z571" s="5">
        <f t="shared" si="799"/>
        <v>5.2071043171253398E-2</v>
      </c>
      <c r="AA571" s="5">
        <f t="shared" si="800"/>
        <v>3.2305879564665962E-2</v>
      </c>
      <c r="AB571" s="5">
        <f t="shared" si="801"/>
        <v>1.0021595409700526E-2</v>
      </c>
      <c r="AC571" s="5">
        <f t="shared" si="802"/>
        <v>1.0265522759276785E-4</v>
      </c>
      <c r="AD571" s="5">
        <f t="shared" si="803"/>
        <v>9.2540720229114569E-4</v>
      </c>
      <c r="AE571" s="5">
        <f t="shared" si="804"/>
        <v>1.1820823542992903E-3</v>
      </c>
      <c r="AF571" s="5">
        <f t="shared" si="805"/>
        <v>7.5497504713937711E-4</v>
      </c>
      <c r="AG571" s="5">
        <f t="shared" si="806"/>
        <v>3.2145945372307513E-4</v>
      </c>
      <c r="AH571" s="5">
        <f t="shared" si="807"/>
        <v>1.6628426153995405E-2</v>
      </c>
      <c r="AI571" s="5">
        <f t="shared" si="808"/>
        <v>1.031659632618008E-2</v>
      </c>
      <c r="AJ571" s="5">
        <f t="shared" si="809"/>
        <v>3.2003076770972488E-3</v>
      </c>
      <c r="AK571" s="5">
        <f t="shared" si="810"/>
        <v>6.6184420418433846E-4</v>
      </c>
      <c r="AL571" s="5">
        <f t="shared" si="811"/>
        <v>3.2541773065346088E-6</v>
      </c>
      <c r="AM571" s="5">
        <f t="shared" si="812"/>
        <v>1.1482809563529862E-4</v>
      </c>
      <c r="AN571" s="5">
        <f t="shared" si="813"/>
        <v>1.466773386809814E-4</v>
      </c>
      <c r="AO571" s="5">
        <f t="shared" si="814"/>
        <v>9.3680216342113451E-5</v>
      </c>
      <c r="AP571" s="5">
        <f t="shared" si="815"/>
        <v>3.9887929123087725E-5</v>
      </c>
      <c r="AQ571" s="5">
        <f t="shared" si="816"/>
        <v>1.2737856656292934E-5</v>
      </c>
      <c r="AR571" s="5">
        <f t="shared" si="817"/>
        <v>4.2481124174831497E-3</v>
      </c>
      <c r="AS571" s="5">
        <f t="shared" si="818"/>
        <v>2.6356108842493378E-3</v>
      </c>
      <c r="AT571" s="5">
        <f t="shared" si="819"/>
        <v>8.175919150097598E-4</v>
      </c>
      <c r="AU571" s="5">
        <f t="shared" si="820"/>
        <v>1.6908326477783862E-4</v>
      </c>
      <c r="AV571" s="5">
        <f t="shared" si="821"/>
        <v>2.6225629714909249E-5</v>
      </c>
      <c r="AW571" s="5">
        <f t="shared" si="822"/>
        <v>7.1637242763208885E-8</v>
      </c>
      <c r="AX571" s="5">
        <f t="shared" si="823"/>
        <v>1.1873594235582913E-5</v>
      </c>
      <c r="AY571" s="5">
        <f t="shared" si="824"/>
        <v>1.5166908354768297E-5</v>
      </c>
      <c r="AZ571" s="5">
        <f t="shared" si="825"/>
        <v>9.6868355309198965E-6</v>
      </c>
      <c r="BA571" s="5">
        <f t="shared" si="826"/>
        <v>4.1245401021842221E-6</v>
      </c>
      <c r="BB571" s="5">
        <f t="shared" si="827"/>
        <v>1.3171353276484033E-6</v>
      </c>
      <c r="BC571" s="5">
        <f t="shared" si="828"/>
        <v>3.364923949549186E-7</v>
      </c>
      <c r="BD571" s="5">
        <f t="shared" si="829"/>
        <v>9.0439803424803729E-4</v>
      </c>
      <c r="BE571" s="5">
        <f t="shared" si="830"/>
        <v>5.6110598508361809E-4</v>
      </c>
      <c r="BF571" s="5">
        <f t="shared" si="831"/>
        <v>1.7406048806730952E-4</v>
      </c>
      <c r="BG571" s="5">
        <f t="shared" si="832"/>
        <v>3.5996828064149082E-5</v>
      </c>
      <c r="BH571" s="5">
        <f t="shared" si="833"/>
        <v>5.5832816154929167E-6</v>
      </c>
      <c r="BI571" s="5">
        <f t="shared" si="834"/>
        <v>6.9279512166679772E-7</v>
      </c>
      <c r="BJ571" s="8">
        <f t="shared" si="835"/>
        <v>0.18079203008527728</v>
      </c>
      <c r="BK571" s="8">
        <f t="shared" si="836"/>
        <v>0.29442698769688941</v>
      </c>
      <c r="BL571" s="8">
        <f t="shared" si="837"/>
        <v>0.47235706462091603</v>
      </c>
      <c r="BM571" s="8">
        <f t="shared" si="838"/>
        <v>0.29531341187606208</v>
      </c>
      <c r="BN571" s="8">
        <f t="shared" si="839"/>
        <v>0.70431861842716192</v>
      </c>
    </row>
    <row r="572" spans="1:66" x14ac:dyDescent="0.25">
      <c r="A572" t="s">
        <v>13</v>
      </c>
      <c r="B572" t="s">
        <v>56</v>
      </c>
      <c r="C572" t="s">
        <v>250</v>
      </c>
      <c r="D572" t="s">
        <v>527</v>
      </c>
      <c r="E572">
        <f>VLOOKUP(A572,home!$A$2:$E$405,3,FALSE)</f>
        <v>1.4837</v>
      </c>
      <c r="F572">
        <f>VLOOKUP(B572,home!$B$2:$E$405,3,FALSE)</f>
        <v>0.4758</v>
      </c>
      <c r="G572">
        <f>VLOOKUP(C572,away!$B$2:$E$405,4,FALSE)</f>
        <v>1.1496999999999999</v>
      </c>
      <c r="H572">
        <f>VLOOKUP(A572,away!$A$2:$E$405,3,FALSE)</f>
        <v>1.2190000000000001</v>
      </c>
      <c r="I572">
        <f>VLOOKUP(C572,away!$B$2:$E$405,3,FALSE)</f>
        <v>1.3994</v>
      </c>
      <c r="J572">
        <f>VLOOKUP(B572,home!$B$2:$E$405,4,FALSE)</f>
        <v>1.0616000000000001</v>
      </c>
      <c r="K572" s="3">
        <f t="shared" si="784"/>
        <v>0.81162434566199992</v>
      </c>
      <c r="L572" s="3">
        <f t="shared" si="785"/>
        <v>1.8109501057600002</v>
      </c>
      <c r="M572" s="5">
        <f t="shared" si="786"/>
        <v>7.2615676448210056E-2</v>
      </c>
      <c r="N572" s="5">
        <f t="shared" si="787"/>
        <v>5.8936650882081977E-2</v>
      </c>
      <c r="O572" s="5">
        <f t="shared" si="788"/>
        <v>0.13150336694371995</v>
      </c>
      <c r="P572" s="5">
        <f t="shared" si="789"/>
        <v>0.10673133414804656</v>
      </c>
      <c r="Q572" s="5">
        <f t="shared" si="790"/>
        <v>2.3917210353839761E-2</v>
      </c>
      <c r="R572" s="5">
        <f t="shared" si="791"/>
        <v>0.11907301813726291</v>
      </c>
      <c r="S572" s="5">
        <f t="shared" si="792"/>
        <v>3.9218727436721328E-2</v>
      </c>
      <c r="T572" s="5">
        <f t="shared" si="793"/>
        <v>4.3312874619770285E-2</v>
      </c>
      <c r="U572" s="5">
        <f t="shared" si="794"/>
        <v>9.664256043165545E-2</v>
      </c>
      <c r="V572" s="5">
        <f t="shared" si="795"/>
        <v>6.4049027361119792E-3</v>
      </c>
      <c r="W572" s="5">
        <f t="shared" si="796"/>
        <v>6.4705967344985352E-3</v>
      </c>
      <c r="X572" s="5">
        <f t="shared" si="797"/>
        <v>1.1717927840670434E-2</v>
      </c>
      <c r="Y572" s="5">
        <f t="shared" si="798"/>
        <v>1.061029133117509E-2</v>
      </c>
      <c r="Z572" s="5">
        <f t="shared" si="799"/>
        <v>7.1878431596279546E-2</v>
      </c>
      <c r="AA572" s="5">
        <f t="shared" si="800"/>
        <v>5.8338285011541202E-2</v>
      </c>
      <c r="AB572" s="5">
        <f t="shared" si="801"/>
        <v>2.3674386199767698E-2</v>
      </c>
      <c r="AC572" s="5">
        <f t="shared" si="802"/>
        <v>5.8837485887194775E-4</v>
      </c>
      <c r="AD572" s="5">
        <f t="shared" si="803"/>
        <v>1.3129234601700118E-3</v>
      </c>
      <c r="AE572" s="5">
        <f t="shared" si="804"/>
        <v>2.3776388790496682E-3</v>
      </c>
      <c r="AF572" s="5">
        <f t="shared" si="805"/>
        <v>2.1528926897370431E-3</v>
      </c>
      <c r="AG572" s="5">
        <f t="shared" si="806"/>
        <v>1.2995937480564095E-3</v>
      </c>
      <c r="AH572" s="5">
        <f t="shared" si="807"/>
        <v>3.2542063325286363E-2</v>
      </c>
      <c r="AI572" s="5">
        <f t="shared" si="808"/>
        <v>2.6411930852876905E-2</v>
      </c>
      <c r="AJ572" s="5">
        <f t="shared" si="809"/>
        <v>1.0718283048068104E-2</v>
      </c>
      <c r="AK572" s="5">
        <f t="shared" si="810"/>
        <v>2.8997398218361271E-3</v>
      </c>
      <c r="AL572" s="5">
        <f t="shared" si="811"/>
        <v>3.4591998167976579E-5</v>
      </c>
      <c r="AM572" s="5">
        <f t="shared" si="812"/>
        <v>2.1312012885295494E-4</v>
      </c>
      <c r="AN572" s="5">
        <f t="shared" si="813"/>
        <v>3.8594991988584362E-4</v>
      </c>
      <c r="AO572" s="5">
        <f t="shared" si="814"/>
        <v>3.4946802411766617E-4</v>
      </c>
      <c r="AP572" s="5">
        <f t="shared" si="815"/>
        <v>2.1095638507854191E-4</v>
      </c>
      <c r="AQ572" s="5">
        <f t="shared" si="816"/>
        <v>9.5507871967183237E-5</v>
      </c>
      <c r="AR572" s="5">
        <f t="shared" si="817"/>
        <v>1.1786410604115182E-2</v>
      </c>
      <c r="AS572" s="5">
        <f t="shared" si="818"/>
        <v>9.566137794268641E-3</v>
      </c>
      <c r="AT572" s="5">
        <f t="shared" si="819"/>
        <v>3.8820551638929068E-3</v>
      </c>
      <c r="AU572" s="5">
        <f t="shared" si="820"/>
        <v>1.0502568274061228E-3</v>
      </c>
      <c r="AV572" s="5">
        <f t="shared" si="821"/>
        <v>2.131035025801356E-4</v>
      </c>
      <c r="AW572" s="5">
        <f t="shared" si="822"/>
        <v>1.4123251708710714E-6</v>
      </c>
      <c r="AX572" s="5">
        <f t="shared" si="823"/>
        <v>2.8828914187946764E-5</v>
      </c>
      <c r="AY572" s="5">
        <f t="shared" si="824"/>
        <v>5.2207725197608165E-5</v>
      </c>
      <c r="AZ572" s="5">
        <f t="shared" si="825"/>
        <v>4.7272792734048785E-5</v>
      </c>
      <c r="BA572" s="5">
        <f t="shared" si="826"/>
        <v>2.8536223000432064E-5</v>
      </c>
      <c r="BB572" s="5">
        <f t="shared" si="827"/>
        <v>1.2919419015155854E-5</v>
      </c>
      <c r="BC572" s="5">
        <f t="shared" si="828"/>
        <v>4.6792846463708461E-6</v>
      </c>
      <c r="BD572" s="5">
        <f t="shared" si="829"/>
        <v>3.5574335883421957E-3</v>
      </c>
      <c r="BE572" s="5">
        <f t="shared" si="830"/>
        <v>2.8872997083742545E-3</v>
      </c>
      <c r="BF572" s="5">
        <f t="shared" si="831"/>
        <v>1.1717013682696689E-3</v>
      </c>
      <c r="BG572" s="5">
        <f t="shared" si="832"/>
        <v>3.1699378544438001E-4</v>
      </c>
      <c r="BH572" s="5">
        <f t="shared" si="833"/>
        <v>6.4319968422553838E-5</v>
      </c>
      <c r="BI572" s="5">
        <f t="shared" si="834"/>
        <v>1.0440730456791152E-5</v>
      </c>
      <c r="BJ572" s="8">
        <f t="shared" si="835"/>
        <v>0.16353804722773296</v>
      </c>
      <c r="BK572" s="8">
        <f t="shared" si="836"/>
        <v>0.22564581535132744</v>
      </c>
      <c r="BL572" s="8">
        <f t="shared" si="837"/>
        <v>0.53630978681358754</v>
      </c>
      <c r="BM572" s="8">
        <f t="shared" si="838"/>
        <v>0.48454402867573937</v>
      </c>
      <c r="BN572" s="8">
        <f t="shared" si="839"/>
        <v>0.51277725691316123</v>
      </c>
    </row>
    <row r="573" spans="1:66" x14ac:dyDescent="0.25">
      <c r="A573" t="s">
        <v>13</v>
      </c>
      <c r="B573" t="s">
        <v>53</v>
      </c>
      <c r="C573" t="s">
        <v>63</v>
      </c>
      <c r="D573" t="s">
        <v>527</v>
      </c>
      <c r="E573">
        <f>VLOOKUP(A573,home!$A$2:$E$405,3,FALSE)</f>
        <v>1.4837</v>
      </c>
      <c r="F573">
        <f>VLOOKUP(B573,home!$B$2:$E$405,3,FALSE)</f>
        <v>0.71360000000000001</v>
      </c>
      <c r="G573">
        <f>VLOOKUP(C573,away!$B$2:$E$405,4,FALSE)</f>
        <v>0.82630000000000003</v>
      </c>
      <c r="H573">
        <f>VLOOKUP(A573,away!$A$2:$E$405,3,FALSE)</f>
        <v>1.2190000000000001</v>
      </c>
      <c r="I573">
        <f>VLOOKUP(C573,away!$B$2:$E$405,3,FALSE)</f>
        <v>1.1497999999999999</v>
      </c>
      <c r="J573">
        <f>VLOOKUP(B573,home!$B$2:$E$405,4,FALSE)</f>
        <v>1.3028999999999999</v>
      </c>
      <c r="K573" s="3">
        <f t="shared" si="784"/>
        <v>0.87486026281600004</v>
      </c>
      <c r="L573" s="3">
        <f t="shared" si="785"/>
        <v>1.8261527179799999</v>
      </c>
      <c r="M573" s="5">
        <f t="shared" si="786"/>
        <v>6.7137469315118742E-2</v>
      </c>
      <c r="N573" s="5">
        <f t="shared" si="787"/>
        <v>5.873590404982592E-2</v>
      </c>
      <c r="O573" s="5">
        <f t="shared" si="788"/>
        <v>0.12260327206810293</v>
      </c>
      <c r="P573" s="5">
        <f t="shared" si="789"/>
        <v>0.10726073082360209</v>
      </c>
      <c r="Q573" s="5">
        <f t="shared" si="790"/>
        <v>2.5692854226883034E-2</v>
      </c>
      <c r="R573" s="5">
        <f t="shared" si="791"/>
        <v>0.1119461492602038</v>
      </c>
      <c r="S573" s="5">
        <f t="shared" si="792"/>
        <v>4.2840698696928817E-2</v>
      </c>
      <c r="T573" s="5">
        <f t="shared" si="793"/>
        <v>4.6919075579086374E-2</v>
      </c>
      <c r="U573" s="5">
        <f t="shared" si="794"/>
        <v>9.7937237563021057E-2</v>
      </c>
      <c r="V573" s="5">
        <f t="shared" si="795"/>
        <v>7.6048354354166592E-3</v>
      </c>
      <c r="W573" s="5">
        <f t="shared" si="796"/>
        <v>7.4925524004746903E-3</v>
      </c>
      <c r="X573" s="5">
        <f t="shared" si="797"/>
        <v>1.3682544930734427E-2</v>
      </c>
      <c r="Y573" s="5">
        <f t="shared" si="798"/>
        <v>1.2493208307072073E-2</v>
      </c>
      <c r="Z573" s="5">
        <f t="shared" si="799"/>
        <v>6.8143588246305301E-2</v>
      </c>
      <c r="AA573" s="5">
        <f t="shared" si="800"/>
        <v>5.9616117522387949E-2</v>
      </c>
      <c r="AB573" s="5">
        <f t="shared" si="801"/>
        <v>2.6077886121852932E-2</v>
      </c>
      <c r="AC573" s="5">
        <f t="shared" si="802"/>
        <v>7.5935633905060778E-4</v>
      </c>
      <c r="AD573" s="5">
        <f t="shared" si="803"/>
        <v>1.6387340905604844E-3</v>
      </c>
      <c r="AE573" s="5">
        <f t="shared" si="804"/>
        <v>2.9925787135235116E-3</v>
      </c>
      <c r="AF573" s="5">
        <f t="shared" si="805"/>
        <v>2.7324528757350264E-3</v>
      </c>
      <c r="AG573" s="5">
        <f t="shared" si="806"/>
        <v>1.6632920819252617E-3</v>
      </c>
      <c r="AH573" s="5">
        <f t="shared" si="807"/>
        <v>3.1110149722225117E-2</v>
      </c>
      <c r="AI573" s="5">
        <f t="shared" si="808"/>
        <v>2.7217033762230974E-2</v>
      </c>
      <c r="AJ573" s="5">
        <f t="shared" si="809"/>
        <v>1.1905550655148669E-2</v>
      </c>
      <c r="AK573" s="5">
        <f t="shared" si="810"/>
        <v>3.471897725044189E-3</v>
      </c>
      <c r="AL573" s="5">
        <f t="shared" si="811"/>
        <v>4.8526771540828157E-5</v>
      </c>
      <c r="AM573" s="5">
        <f t="shared" si="812"/>
        <v>2.8673266743065696E-4</v>
      </c>
      <c r="AN573" s="5">
        <f t="shared" si="813"/>
        <v>5.2361763996214956E-4</v>
      </c>
      <c r="AO573" s="5">
        <f t="shared" si="814"/>
        <v>4.7810288819957628E-4</v>
      </c>
      <c r="AP573" s="5">
        <f t="shared" si="815"/>
        <v>2.9102962958658138E-4</v>
      </c>
      <c r="AQ573" s="5">
        <f t="shared" si="816"/>
        <v>1.3286613727056212E-4</v>
      </c>
      <c r="AR573" s="5">
        <f t="shared" si="817"/>
        <v>1.1362376894401227E-2</v>
      </c>
      <c r="AS573" s="5">
        <f t="shared" si="818"/>
        <v>9.9404920360503038E-3</v>
      </c>
      <c r="AT573" s="5">
        <f t="shared" si="819"/>
        <v>4.3482707375896617E-3</v>
      </c>
      <c r="AU573" s="5">
        <f t="shared" si="820"/>
        <v>1.2680430934276048E-3</v>
      </c>
      <c r="AV573" s="5">
        <f t="shared" si="821"/>
        <v>2.7734012849452193E-4</v>
      </c>
      <c r="AW573" s="5">
        <f t="shared" si="822"/>
        <v>2.1535486290196409E-6</v>
      </c>
      <c r="AX573" s="5">
        <f t="shared" si="823"/>
        <v>4.180850279771954E-5</v>
      </c>
      <c r="AY573" s="5">
        <f t="shared" si="824"/>
        <v>7.6348711018729958E-5</v>
      </c>
      <c r="AZ573" s="5">
        <f t="shared" si="825"/>
        <v>6.9712203070561654E-5</v>
      </c>
      <c r="BA573" s="5">
        <f t="shared" si="826"/>
        <v>4.243504303789328E-5</v>
      </c>
      <c r="BB573" s="5">
        <f t="shared" si="827"/>
        <v>1.9373217295311782E-5</v>
      </c>
      <c r="BC573" s="5">
        <f t="shared" si="828"/>
        <v>7.0756906839701509E-6</v>
      </c>
      <c r="BD573" s="5">
        <f t="shared" si="829"/>
        <v>3.4582392414039894E-3</v>
      </c>
      <c r="BE573" s="5">
        <f t="shared" si="830"/>
        <v>3.0254760916152987E-3</v>
      </c>
      <c r="BF573" s="5">
        <f t="shared" si="831"/>
        <v>1.3234344043270424E-3</v>
      </c>
      <c r="BG573" s="5">
        <f t="shared" si="832"/>
        <v>3.8594005692976427E-4</v>
      </c>
      <c r="BH573" s="5">
        <f t="shared" si="833"/>
        <v>8.4410904909198883E-5</v>
      </c>
      <c r="BI573" s="5">
        <f t="shared" si="834"/>
        <v>1.4769549290679629E-5</v>
      </c>
      <c r="BJ573" s="8">
        <f t="shared" si="835"/>
        <v>0.17601229958617448</v>
      </c>
      <c r="BK573" s="8">
        <f t="shared" si="836"/>
        <v>0.22572796609267642</v>
      </c>
      <c r="BL573" s="8">
        <f t="shared" si="837"/>
        <v>0.52737408753865689</v>
      </c>
      <c r="BM573" s="8">
        <f t="shared" si="838"/>
        <v>0.50380736655768688</v>
      </c>
      <c r="BN573" s="8">
        <f t="shared" si="839"/>
        <v>0.49337637974373655</v>
      </c>
    </row>
    <row r="574" spans="1:66" x14ac:dyDescent="0.25">
      <c r="A574" t="s">
        <v>13</v>
      </c>
      <c r="B574" t="s">
        <v>52</v>
      </c>
      <c r="C574" t="s">
        <v>17</v>
      </c>
      <c r="D574" t="s">
        <v>527</v>
      </c>
      <c r="E574">
        <f>VLOOKUP(A574,home!$A$2:$E$405,3,FALSE)</f>
        <v>1.4837</v>
      </c>
      <c r="F574">
        <f>VLOOKUP(B574,home!$B$2:$E$405,3,FALSE)</f>
        <v>0.55510000000000004</v>
      </c>
      <c r="G574">
        <f>VLOOKUP(C574,away!$B$2:$E$405,4,FALSE)</f>
        <v>0.75449999999999995</v>
      </c>
      <c r="H574">
        <f>VLOOKUP(A574,away!$A$2:$E$405,3,FALSE)</f>
        <v>1.2190000000000001</v>
      </c>
      <c r="I574">
        <f>VLOOKUP(C574,away!$B$2:$E$405,3,FALSE)</f>
        <v>1.5479000000000001</v>
      </c>
      <c r="J574">
        <f>VLOOKUP(B574,home!$B$2:$E$405,4,FALSE)</f>
        <v>1.0616000000000001</v>
      </c>
      <c r="K574" s="3">
        <f t="shared" si="784"/>
        <v>0.62140761091499996</v>
      </c>
      <c r="L574" s="3">
        <f t="shared" si="785"/>
        <v>2.0031225301600006</v>
      </c>
      <c r="M574" s="5">
        <f t="shared" si="786"/>
        <v>7.2473801498040044E-2</v>
      </c>
      <c r="N574" s="5">
        <f t="shared" si="787"/>
        <v>4.5035771842825013E-2</v>
      </c>
      <c r="O574" s="5">
        <f t="shared" si="788"/>
        <v>0.14517390462706761</v>
      </c>
      <c r="P574" s="5">
        <f t="shared" si="789"/>
        <v>9.0212169241508142E-2</v>
      </c>
      <c r="Q574" s="5">
        <f t="shared" si="790"/>
        <v>1.3992785693281459E-2</v>
      </c>
      <c r="R574" s="5">
        <f t="shared" si="791"/>
        <v>0.14540055957488918</v>
      </c>
      <c r="S574" s="5">
        <f t="shared" si="792"/>
        <v>2.8073025393454066E-2</v>
      </c>
      <c r="T574" s="5">
        <f t="shared" si="793"/>
        <v>2.8029264281912609E-2</v>
      </c>
      <c r="U574" s="5">
        <f t="shared" si="794"/>
        <v>9.0353014351136018E-2</v>
      </c>
      <c r="V574" s="5">
        <f t="shared" si="795"/>
        <v>3.8826727966487203E-3</v>
      </c>
      <c r="W574" s="5">
        <f t="shared" si="796"/>
        <v>2.898407842569208E-3</v>
      </c>
      <c r="X574" s="5">
        <f t="shared" si="797"/>
        <v>5.8058660510428191E-3</v>
      </c>
      <c r="Y574" s="5">
        <f t="shared" si="798"/>
        <v>5.8149305469674733E-3</v>
      </c>
      <c r="Z574" s="5">
        <f t="shared" si="799"/>
        <v>9.7085045594110631E-2</v>
      </c>
      <c r="AA574" s="5">
        <f t="shared" si="800"/>
        <v>6.0329386238210138E-2</v>
      </c>
      <c r="AB574" s="5">
        <f t="shared" si="801"/>
        <v>1.8744569885127217E-2</v>
      </c>
      <c r="AC574" s="5">
        <f t="shared" si="802"/>
        <v>3.0206116572530219E-4</v>
      </c>
      <c r="AD574" s="5">
        <f t="shared" si="803"/>
        <v>4.5027317322705759E-4</v>
      </c>
      <c r="AE574" s="5">
        <f t="shared" si="804"/>
        <v>9.0195233801775574E-4</v>
      </c>
      <c r="AF574" s="5">
        <f t="shared" si="805"/>
        <v>9.0336052470692773E-4</v>
      </c>
      <c r="AG574" s="5">
        <f t="shared" si="806"/>
        <v>6.0318060663253558E-4</v>
      </c>
      <c r="AH574" s="5">
        <f t="shared" si="807"/>
        <v>4.8618310542793475E-2</v>
      </c>
      <c r="AI574" s="5">
        <f t="shared" si="808"/>
        <v>3.0211788201120852E-2</v>
      </c>
      <c r="AJ574" s="5">
        <f t="shared" si="809"/>
        <v>9.3869175637642452E-3</v>
      </c>
      <c r="AK574" s="5">
        <f t="shared" si="810"/>
        <v>1.9443673390515976E-3</v>
      </c>
      <c r="AL574" s="5">
        <f t="shared" si="811"/>
        <v>1.5039692932037053E-5</v>
      </c>
      <c r="AM574" s="5">
        <f t="shared" si="812"/>
        <v>5.5960635366828377E-5</v>
      </c>
      <c r="AN574" s="5">
        <f t="shared" si="813"/>
        <v>1.1209600950536246E-4</v>
      </c>
      <c r="AO574" s="5">
        <f t="shared" si="814"/>
        <v>1.1227102109061059E-4</v>
      </c>
      <c r="AP574" s="5">
        <f t="shared" si="815"/>
        <v>7.496420394355689E-5</v>
      </c>
      <c r="AQ574" s="5">
        <f t="shared" si="816"/>
        <v>3.7540621468711992E-5</v>
      </c>
      <c r="AR574" s="5">
        <f t="shared" si="817"/>
        <v>1.9477686645317033E-2</v>
      </c>
      <c r="AS574" s="5">
        <f t="shared" si="818"/>
        <v>1.210358272441746E-2</v>
      </c>
      <c r="AT574" s="5">
        <f t="shared" si="819"/>
        <v>3.7606292121461597E-3</v>
      </c>
      <c r="AU574" s="5">
        <f t="shared" si="820"/>
        <v>7.7896120475230137E-4</v>
      </c>
      <c r="AV574" s="5">
        <f t="shared" si="821"/>
        <v>1.2101310531014941E-4</v>
      </c>
      <c r="AW574" s="5">
        <f t="shared" si="822"/>
        <v>5.2002060517839953E-7</v>
      </c>
      <c r="AX574" s="5">
        <f t="shared" si="823"/>
        <v>5.795727454764377E-6</v>
      </c>
      <c r="AY574" s="5">
        <f t="shared" si="824"/>
        <v>1.1609552243305398E-5</v>
      </c>
      <c r="AZ574" s="5">
        <f t="shared" si="825"/>
        <v>1.1627677831817312E-5</v>
      </c>
      <c r="BA574" s="5">
        <f t="shared" si="826"/>
        <v>7.7638878127850807E-6</v>
      </c>
      <c r="BB574" s="5">
        <f t="shared" si="827"/>
        <v>3.8880046498561116E-6</v>
      </c>
      <c r="BC574" s="5">
        <f t="shared" si="828"/>
        <v>1.5576299422987253E-6</v>
      </c>
      <c r="BD574" s="5">
        <f t="shared" si="829"/>
        <v>6.5026988257718488E-3</v>
      </c>
      <c r="BE574" s="5">
        <f t="shared" si="830"/>
        <v>4.0408265418226605E-3</v>
      </c>
      <c r="BF574" s="5">
        <f t="shared" si="831"/>
        <v>1.2555001837379703E-3</v>
      </c>
      <c r="BG574" s="5">
        <f t="shared" si="832"/>
        <v>2.600591232266519E-4</v>
      </c>
      <c r="BH574" s="5">
        <f t="shared" si="833"/>
        <v>4.0400679615230831E-5</v>
      </c>
      <c r="BI574" s="5">
        <f t="shared" si="834"/>
        <v>5.0210579598085875E-6</v>
      </c>
      <c r="BJ574" s="8">
        <f t="shared" si="835"/>
        <v>0.10487086787249272</v>
      </c>
      <c r="BK574" s="8">
        <f t="shared" si="836"/>
        <v>0.19497037934055164</v>
      </c>
      <c r="BL574" s="8">
        <f t="shared" si="837"/>
        <v>0.59850919762723742</v>
      </c>
      <c r="BM574" s="8">
        <f t="shared" si="838"/>
        <v>0.48313540842514302</v>
      </c>
      <c r="BN574" s="8">
        <f t="shared" si="839"/>
        <v>0.5122889924776115</v>
      </c>
    </row>
    <row r="575" spans="1:66" x14ac:dyDescent="0.25">
      <c r="A575" t="s">
        <v>13</v>
      </c>
      <c r="B575" t="s">
        <v>61</v>
      </c>
      <c r="C575" t="s">
        <v>249</v>
      </c>
      <c r="D575" t="s">
        <v>527</v>
      </c>
      <c r="E575">
        <f>VLOOKUP(A575,home!$A$2:$E$405,3,FALSE)</f>
        <v>1.4837</v>
      </c>
      <c r="F575">
        <f>VLOOKUP(B575,home!$B$2:$E$405,3,FALSE)</f>
        <v>0.99119999999999997</v>
      </c>
      <c r="G575">
        <f>VLOOKUP(C575,away!$B$2:$E$405,4,FALSE)</f>
        <v>0.87219999999999998</v>
      </c>
      <c r="H575">
        <f>VLOOKUP(A575,away!$A$2:$E$405,3,FALSE)</f>
        <v>1.2190000000000001</v>
      </c>
      <c r="I575">
        <f>VLOOKUP(C575,away!$B$2:$E$405,3,FALSE)</f>
        <v>0.67559999999999998</v>
      </c>
      <c r="J575">
        <f>VLOOKUP(B575,home!$B$2:$E$405,4,FALSE)</f>
        <v>1.1099000000000001</v>
      </c>
      <c r="K575" s="3">
        <f t="shared" si="784"/>
        <v>1.2826952083679999</v>
      </c>
      <c r="L575" s="3">
        <f t="shared" si="785"/>
        <v>0.91406524836000014</v>
      </c>
      <c r="M575" s="5">
        <f t="shared" si="786"/>
        <v>0.11116269203653927</v>
      </c>
      <c r="N575" s="5">
        <f t="shared" si="787"/>
        <v>0.14258785242455654</v>
      </c>
      <c r="O575" s="5">
        <f t="shared" si="788"/>
        <v>0.10160995370474546</v>
      </c>
      <c r="P575" s="5">
        <f t="shared" si="789"/>
        <v>0.13033460073957132</v>
      </c>
      <c r="Q575" s="5">
        <f t="shared" si="790"/>
        <v>9.1448377538231096E-2</v>
      </c>
      <c r="R575" s="5">
        <f t="shared" si="791"/>
        <v>4.6439063784488144E-2</v>
      </c>
      <c r="S575" s="5">
        <f t="shared" si="792"/>
        <v>3.8203258302614222E-2</v>
      </c>
      <c r="T575" s="5">
        <f t="shared" si="793"/>
        <v>8.3589783926602254E-2</v>
      </c>
      <c r="U575" s="5">
        <f t="shared" si="794"/>
        <v>5.9567164597458852E-2</v>
      </c>
      <c r="V575" s="5">
        <f t="shared" si="795"/>
        <v>4.976896001708188E-3</v>
      </c>
      <c r="W575" s="5">
        <f t="shared" si="796"/>
        <v>3.9100131893772282E-2</v>
      </c>
      <c r="X575" s="5">
        <f t="shared" si="797"/>
        <v>3.5740071770389722E-2</v>
      </c>
      <c r="Y575" s="5">
        <f t="shared" si="798"/>
        <v>1.6334378789602758E-2</v>
      </c>
      <c r="Z575" s="5">
        <f t="shared" si="799"/>
        <v>1.4149444790591348E-2</v>
      </c>
      <c r="AA575" s="5">
        <f t="shared" si="800"/>
        <v>1.8149425033959079E-2</v>
      </c>
      <c r="AB575" s="5">
        <f t="shared" si="801"/>
        <v>1.1640090262846769E-2</v>
      </c>
      <c r="AC575" s="5">
        <f t="shared" si="802"/>
        <v>3.6470293080197158E-4</v>
      </c>
      <c r="AD575" s="5">
        <f t="shared" si="803"/>
        <v>1.2538387956674637E-2</v>
      </c>
      <c r="AE575" s="5">
        <f t="shared" si="804"/>
        <v>1.1460904701651837E-2</v>
      </c>
      <c r="AF575" s="5">
        <f t="shared" si="805"/>
        <v>5.2380073512728392E-3</v>
      </c>
      <c r="AG575" s="5">
        <f t="shared" si="806"/>
        <v>1.5959601634842383E-3</v>
      </c>
      <c r="AH575" s="5">
        <f t="shared" si="807"/>
        <v>3.2333789416669968E-3</v>
      </c>
      <c r="AI575" s="5">
        <f t="shared" si="808"/>
        <v>4.1474396753142517E-3</v>
      </c>
      <c r="AJ575" s="5">
        <f t="shared" si="809"/>
        <v>2.6599504992604623E-3</v>
      </c>
      <c r="AK575" s="5">
        <f t="shared" si="810"/>
        <v>1.1373019199658213E-3</v>
      </c>
      <c r="AL575" s="5">
        <f t="shared" si="811"/>
        <v>1.7104087712810055E-5</v>
      </c>
      <c r="AM575" s="5">
        <f t="shared" si="812"/>
        <v>3.216586030537118E-3</v>
      </c>
      <c r="AN575" s="5">
        <f t="shared" si="813"/>
        <v>2.9401695088742178E-3</v>
      </c>
      <c r="AO575" s="5">
        <f t="shared" si="814"/>
        <v>1.3437533861748057E-3</v>
      </c>
      <c r="AP575" s="5">
        <f t="shared" si="815"/>
        <v>4.0942609088948838E-4</v>
      </c>
      <c r="AQ575" s="5">
        <f t="shared" si="816"/>
        <v>9.3560540363491019E-5</v>
      </c>
      <c r="AR575" s="5">
        <f t="shared" si="817"/>
        <v>5.9110386507136778E-4</v>
      </c>
      <c r="AS575" s="5">
        <f t="shared" si="818"/>
        <v>7.5820609537484819E-4</v>
      </c>
      <c r="AT575" s="5">
        <f t="shared" si="819"/>
        <v>4.8627366274636436E-4</v>
      </c>
      <c r="AU575" s="5">
        <f t="shared" si="820"/>
        <v>2.0791363238677278E-4</v>
      </c>
      <c r="AV575" s="5">
        <f t="shared" si="821"/>
        <v>6.6672455004224851E-5</v>
      </c>
      <c r="AW575" s="5">
        <f t="shared" si="822"/>
        <v>5.5705501004953088E-7</v>
      </c>
      <c r="AX575" s="5">
        <f t="shared" si="823"/>
        <v>6.8764991477890023E-4</v>
      </c>
      <c r="AY575" s="5">
        <f t="shared" si="824"/>
        <v>6.2855689013710829E-4</v>
      </c>
      <c r="AZ575" s="5">
        <f t="shared" si="825"/>
        <v>2.8727100494578263E-4</v>
      </c>
      <c r="BA575" s="5">
        <f t="shared" si="826"/>
        <v>8.7528147494131213E-5</v>
      </c>
      <c r="BB575" s="5">
        <f t="shared" si="827"/>
        <v>2.0001609469428437E-5</v>
      </c>
      <c r="BC575" s="5">
        <f t="shared" si="828"/>
        <v>3.6565552254545687E-6</v>
      </c>
      <c r="BD575" s="5">
        <f t="shared" si="829"/>
        <v>9.0051250205502593E-5</v>
      </c>
      <c r="BE575" s="5">
        <f t="shared" si="830"/>
        <v>1.1550830714614603E-4</v>
      </c>
      <c r="BF575" s="5">
        <f t="shared" si="831"/>
        <v>7.408097605153038E-5</v>
      </c>
      <c r="BG575" s="5">
        <f t="shared" si="832"/>
        <v>3.1674437670840856E-5</v>
      </c>
      <c r="BH575" s="5">
        <f t="shared" si="833"/>
        <v>1.0157162357034614E-5</v>
      </c>
      <c r="BI575" s="5">
        <f t="shared" si="834"/>
        <v>2.6057086971968233E-6</v>
      </c>
      <c r="BJ575" s="8">
        <f t="shared" si="835"/>
        <v>0.44935201619512805</v>
      </c>
      <c r="BK575" s="8">
        <f t="shared" si="836"/>
        <v>0.28568781098908497</v>
      </c>
      <c r="BL575" s="8">
        <f t="shared" si="837"/>
        <v>0.25101801597241769</v>
      </c>
      <c r="BM575" s="8">
        <f t="shared" si="838"/>
        <v>0.37599674788396309</v>
      </c>
      <c r="BN575" s="8">
        <f t="shared" si="839"/>
        <v>0.62358254022813175</v>
      </c>
    </row>
    <row r="576" spans="1:66" x14ac:dyDescent="0.25">
      <c r="A576" t="s">
        <v>13</v>
      </c>
      <c r="B576" t="s">
        <v>248</v>
      </c>
      <c r="C576" t="s">
        <v>54</v>
      </c>
      <c r="D576" t="s">
        <v>527</v>
      </c>
      <c r="E576">
        <f>VLOOKUP(A576,home!$A$2:$E$405,3,FALSE)</f>
        <v>1.4837</v>
      </c>
      <c r="F576">
        <f>VLOOKUP(B576,home!$B$2:$E$405,3,FALSE)</f>
        <v>2.1013000000000002</v>
      </c>
      <c r="G576">
        <f>VLOOKUP(C576,away!$B$2:$E$405,4,FALSE)</f>
        <v>0.87219999999999998</v>
      </c>
      <c r="H576">
        <f>VLOOKUP(A576,away!$A$2:$E$405,3,FALSE)</f>
        <v>1.2190000000000001</v>
      </c>
      <c r="I576">
        <f>VLOOKUP(C576,away!$B$2:$E$405,3,FALSE)</f>
        <v>0.77210000000000001</v>
      </c>
      <c r="J576">
        <f>VLOOKUP(B576,home!$B$2:$E$405,4,FALSE)</f>
        <v>0.91690000000000005</v>
      </c>
      <c r="K576" s="3">
        <f t="shared" si="784"/>
        <v>2.7192569020820003</v>
      </c>
      <c r="L576" s="3">
        <f t="shared" si="785"/>
        <v>0.86297701931000004</v>
      </c>
      <c r="M576" s="5">
        <f t="shared" si="786"/>
        <v>2.7813495640341732E-2</v>
      </c>
      <c r="N576" s="5">
        <f t="shared" si="787"/>
        <v>7.5632039991026884E-2</v>
      </c>
      <c r="O576" s="5">
        <f t="shared" si="788"/>
        <v>2.4002407564293785E-2</v>
      </c>
      <c r="P576" s="5">
        <f t="shared" si="789"/>
        <v>6.5268712435791076E-2</v>
      </c>
      <c r="Q576" s="5">
        <f t="shared" si="790"/>
        <v>0.10283147338207087</v>
      </c>
      <c r="R576" s="5">
        <f t="shared" si="791"/>
        <v>1.0356763068049023E-2</v>
      </c>
      <c r="S576" s="5">
        <f t="shared" si="792"/>
        <v>3.8290807438522048E-2</v>
      </c>
      <c r="T576" s="5">
        <f t="shared" si="793"/>
        <v>8.87411983905151E-2</v>
      </c>
      <c r="U576" s="5">
        <f t="shared" si="794"/>
        <v>2.8162699456020259E-2</v>
      </c>
      <c r="V576" s="5">
        <f t="shared" si="795"/>
        <v>9.9839290327751132E-3</v>
      </c>
      <c r="W576" s="5">
        <f t="shared" si="796"/>
        <v>9.3208397915152563E-2</v>
      </c>
      <c r="X576" s="5">
        <f t="shared" si="797"/>
        <v>8.043670540747877E-2</v>
      </c>
      <c r="Y576" s="5">
        <f t="shared" si="798"/>
        <v>3.470751413783129E-2</v>
      </c>
      <c r="Z576" s="5">
        <f t="shared" si="799"/>
        <v>2.9792161740549465E-3</v>
      </c>
      <c r="AA576" s="5">
        <f t="shared" si="800"/>
        <v>8.101254144093243E-3</v>
      </c>
      <c r="AB576" s="5">
        <f t="shared" si="801"/>
        <v>1.101469562342298E-2</v>
      </c>
      <c r="AC576" s="5">
        <f t="shared" si="802"/>
        <v>1.4643030703644826E-3</v>
      </c>
      <c r="AD576" s="5">
        <f t="shared" si="803"/>
        <v>6.3364394840696045E-2</v>
      </c>
      <c r="AE576" s="5">
        <f t="shared" si="804"/>
        <v>5.4682016590005801E-2</v>
      </c>
      <c r="AF576" s="5">
        <f t="shared" si="805"/>
        <v>2.3594661843351589E-2</v>
      </c>
      <c r="AG576" s="5">
        <f t="shared" si="806"/>
        <v>6.7872169830676494E-3</v>
      </c>
      <c r="AH576" s="5">
        <f t="shared" si="807"/>
        <v>6.4274877344151988E-4</v>
      </c>
      <c r="AI576" s="5">
        <f t="shared" si="808"/>
        <v>1.7477990384855927E-3</v>
      </c>
      <c r="AJ576" s="5">
        <f t="shared" si="809"/>
        <v>2.3763572994271159E-3</v>
      </c>
      <c r="AK576" s="5">
        <f t="shared" si="810"/>
        <v>2.1539753294267092E-3</v>
      </c>
      <c r="AL576" s="5">
        <f t="shared" si="811"/>
        <v>1.3744863609282181E-4</v>
      </c>
      <c r="AM576" s="5">
        <f t="shared" si="812"/>
        <v>3.446081360336236E-2</v>
      </c>
      <c r="AN576" s="5">
        <f t="shared" si="813"/>
        <v>2.9738890206427143E-2</v>
      </c>
      <c r="AO576" s="5">
        <f t="shared" si="814"/>
        <v>1.2831989413964923E-2</v>
      </c>
      <c r="AP576" s="5">
        <f t="shared" si="815"/>
        <v>3.6912373254269753E-3</v>
      </c>
      <c r="AQ576" s="5">
        <f t="shared" si="816"/>
        <v>7.9636324616569679E-4</v>
      </c>
      <c r="AR576" s="5">
        <f t="shared" si="817"/>
        <v>1.109354841339443E-4</v>
      </c>
      <c r="AS576" s="5">
        <f t="shared" si="818"/>
        <v>3.0166208091703627E-4</v>
      </c>
      <c r="AT576" s="5">
        <f t="shared" si="819"/>
        <v>4.101483478150349E-4</v>
      </c>
      <c r="AU576" s="5">
        <f t="shared" si="820"/>
        <v>3.7176624189118752E-4</v>
      </c>
      <c r="AV576" s="5">
        <f t="shared" si="821"/>
        <v>2.5273197980592456E-4</v>
      </c>
      <c r="AW576" s="5">
        <f t="shared" si="822"/>
        <v>8.9595748967015721E-6</v>
      </c>
      <c r="AX576" s="5">
        <f t="shared" si="823"/>
        <v>1.561796754038406E-2</v>
      </c>
      <c r="AY576" s="5">
        <f t="shared" si="824"/>
        <v>1.3477947075680966E-2</v>
      </c>
      <c r="AZ576" s="5">
        <f t="shared" si="825"/>
        <v>5.8155792968945449E-3</v>
      </c>
      <c r="BA576" s="5">
        <f t="shared" si="826"/>
        <v>1.6729037623983338E-3</v>
      </c>
      <c r="BB576" s="5">
        <f t="shared" si="827"/>
        <v>3.6091937561674958E-4</v>
      </c>
      <c r="BC576" s="5">
        <f t="shared" si="828"/>
        <v>6.2293025396193796E-5</v>
      </c>
      <c r="BD576" s="5">
        <f t="shared" si="829"/>
        <v>1.5955795572270503E-5</v>
      </c>
      <c r="BE576" s="5">
        <f t="shared" si="830"/>
        <v>4.338790723810598E-5</v>
      </c>
      <c r="BF576" s="5">
        <f t="shared" si="831"/>
        <v>5.8991433112056641E-5</v>
      </c>
      <c r="BG576" s="5">
        <f t="shared" si="832"/>
        <v>5.3470953884556224E-5</v>
      </c>
      <c r="BH576" s="5">
        <f t="shared" si="833"/>
        <v>3.6350315102871973E-5</v>
      </c>
      <c r="BI576" s="5">
        <f t="shared" si="834"/>
        <v>1.9769169047268036E-5</v>
      </c>
      <c r="BJ576" s="8">
        <f t="shared" si="835"/>
        <v>0.74251252335291451</v>
      </c>
      <c r="BK576" s="8">
        <f t="shared" si="836"/>
        <v>0.15643664332956825</v>
      </c>
      <c r="BL576" s="8">
        <f t="shared" si="837"/>
        <v>9.0233870005180503E-2</v>
      </c>
      <c r="BM576" s="8">
        <f t="shared" si="838"/>
        <v>0.67278837327936047</v>
      </c>
      <c r="BN576" s="8">
        <f t="shared" si="839"/>
        <v>0.30590489208157334</v>
      </c>
    </row>
    <row r="577" spans="1:66" x14ac:dyDescent="0.25">
      <c r="A577" t="s">
        <v>16</v>
      </c>
      <c r="B577" t="s">
        <v>253</v>
      </c>
      <c r="C577" t="s">
        <v>67</v>
      </c>
      <c r="D577" t="s">
        <v>527</v>
      </c>
      <c r="E577">
        <f>VLOOKUP(A577,home!$A$2:$E$405,3,FALSE)</f>
        <v>1.6373</v>
      </c>
      <c r="F577">
        <f>VLOOKUP(B577,home!$B$2:$E$405,3,FALSE)</f>
        <v>1.0419</v>
      </c>
      <c r="G577">
        <f>VLOOKUP(C577,away!$B$2:$E$405,4,FALSE)</f>
        <v>1.0419</v>
      </c>
      <c r="H577">
        <f>VLOOKUP(A577,away!$A$2:$E$405,3,FALSE)</f>
        <v>1.3301000000000001</v>
      </c>
      <c r="I577">
        <f>VLOOKUP(C577,away!$B$2:$E$405,3,FALSE)</f>
        <v>1.0172000000000001</v>
      </c>
      <c r="J577">
        <f>VLOOKUP(B577,home!$B$2:$E$405,4,FALSE)</f>
        <v>1.0172000000000001</v>
      </c>
      <c r="K577" s="3">
        <f t="shared" si="784"/>
        <v>1.7773802002530001</v>
      </c>
      <c r="L577" s="3">
        <f t="shared" si="785"/>
        <v>1.3762489367840003</v>
      </c>
      <c r="M577" s="5">
        <f t="shared" si="786"/>
        <v>4.2696892480122185E-2</v>
      </c>
      <c r="N577" s="5">
        <f t="shared" si="787"/>
        <v>7.5888611306500375E-2</v>
      </c>
      <c r="O577" s="5">
        <f t="shared" si="788"/>
        <v>5.8761552879748921E-2</v>
      </c>
      <c r="P577" s="5">
        <f t="shared" si="789"/>
        <v>0.10444162062458538</v>
      </c>
      <c r="Q577" s="5">
        <f t="shared" si="790"/>
        <v>6.7441457580434877E-2</v>
      </c>
      <c r="R577" s="5">
        <f t="shared" si="791"/>
        <v>4.0435262337265639E-2</v>
      </c>
      <c r="S577" s="5">
        <f t="shared" si="792"/>
        <v>6.3869121879116503E-2</v>
      </c>
      <c r="T577" s="5">
        <f t="shared" si="793"/>
        <v>9.2816234290236735E-2</v>
      </c>
      <c r="U577" s="5">
        <f t="shared" si="794"/>
        <v>7.1868834670291787E-2</v>
      </c>
      <c r="V577" s="5">
        <f t="shared" si="795"/>
        <v>1.7359042646512755E-2</v>
      </c>
      <c r="W577" s="5">
        <f t="shared" si="796"/>
        <v>3.9956370459889201E-2</v>
      </c>
      <c r="X577" s="5">
        <f t="shared" si="797"/>
        <v>5.4989912363170135E-2</v>
      </c>
      <c r="Y577" s="5">
        <f t="shared" si="798"/>
        <v>3.7839904211829138E-2</v>
      </c>
      <c r="Z577" s="5">
        <f t="shared" si="799"/>
        <v>1.854966226674799E-2</v>
      </c>
      <c r="AA577" s="5">
        <f t="shared" si="800"/>
        <v>3.2969802434298055E-2</v>
      </c>
      <c r="AB577" s="5">
        <f t="shared" si="801"/>
        <v>2.9299937026487276E-2</v>
      </c>
      <c r="AC577" s="5">
        <f t="shared" si="802"/>
        <v>2.653891245330589E-3</v>
      </c>
      <c r="AD577" s="5">
        <f t="shared" si="803"/>
        <v>1.7754415432345225E-2</v>
      </c>
      <c r="AE577" s="5">
        <f t="shared" si="804"/>
        <v>2.4434495361986556E-2</v>
      </c>
      <c r="AF577" s="5">
        <f t="shared" si="805"/>
        <v>1.6813974131393798E-2</v>
      </c>
      <c r="AG577" s="5">
        <f t="shared" si="806"/>
        <v>7.7134046738147992E-3</v>
      </c>
      <c r="AH577" s="5">
        <f t="shared" si="807"/>
        <v>6.3822382430785522E-3</v>
      </c>
      <c r="AI577" s="5">
        <f t="shared" si="808"/>
        <v>1.1343663886545311E-2</v>
      </c>
      <c r="AJ577" s="5">
        <f t="shared" si="809"/>
        <v>1.0081001795135318E-2</v>
      </c>
      <c r="AK577" s="5">
        <f t="shared" si="810"/>
        <v>5.9725909964628244E-3</v>
      </c>
      <c r="AL577" s="5">
        <f t="shared" si="811"/>
        <v>2.5966920450032029E-4</v>
      </c>
      <c r="AM577" s="5">
        <f t="shared" si="812"/>
        <v>6.3112692913033404E-3</v>
      </c>
      <c r="AN577" s="5">
        <f t="shared" si="813"/>
        <v>8.6858776519137329E-3</v>
      </c>
      <c r="AO577" s="5">
        <f t="shared" si="814"/>
        <v>5.9769649417410926E-3</v>
      </c>
      <c r="AP577" s="5">
        <f t="shared" si="815"/>
        <v>2.7419305487554743E-3</v>
      </c>
      <c r="AQ577" s="5">
        <f t="shared" si="816"/>
        <v>9.4339475061507299E-4</v>
      </c>
      <c r="AR577" s="5">
        <f t="shared" si="817"/>
        <v>1.7567097192678089E-3</v>
      </c>
      <c r="AS577" s="5">
        <f t="shared" si="818"/>
        <v>3.1223410726186093E-3</v>
      </c>
      <c r="AT577" s="5">
        <f t="shared" si="819"/>
        <v>2.7747936004545162E-3</v>
      </c>
      <c r="AU577" s="5">
        <f t="shared" si="820"/>
        <v>1.6439544017455309E-3</v>
      </c>
      <c r="AV577" s="5">
        <f t="shared" si="821"/>
        <v>7.3048300094531791E-4</v>
      </c>
      <c r="AW577" s="5">
        <f t="shared" si="822"/>
        <v>1.7643928170167024E-5</v>
      </c>
      <c r="AX577" s="5">
        <f t="shared" si="823"/>
        <v>1.8695875128045584E-3</v>
      </c>
      <c r="AY577" s="5">
        <f t="shared" si="824"/>
        <v>2.5730178267219165E-3</v>
      </c>
      <c r="AZ577" s="5">
        <f t="shared" si="825"/>
        <v>1.7705565241761588E-3</v>
      </c>
      <c r="BA577" s="5">
        <f t="shared" si="826"/>
        <v>8.1224217797113785E-4</v>
      </c>
      <c r="BB577" s="5">
        <f t="shared" si="827"/>
        <v>2.7946185846097483E-4</v>
      </c>
      <c r="BC577" s="5">
        <f t="shared" si="828"/>
        <v>7.6921817115719479E-5</v>
      </c>
      <c r="BD577" s="5">
        <f t="shared" si="829"/>
        <v>4.0294498056340648E-4</v>
      </c>
      <c r="BE577" s="5">
        <f t="shared" si="830"/>
        <v>7.1618643024472857E-4</v>
      </c>
      <c r="BF577" s="5">
        <f t="shared" si="831"/>
        <v>6.3646779040342873E-4</v>
      </c>
      <c r="BG577" s="5">
        <f t="shared" si="832"/>
        <v>3.7708174958727699E-4</v>
      </c>
      <c r="BH577" s="5">
        <f t="shared" si="833"/>
        <v>1.6755440889829645E-4</v>
      </c>
      <c r="BI577" s="5">
        <f t="shared" si="834"/>
        <v>5.9561577768185428E-5</v>
      </c>
      <c r="BJ577" s="8">
        <f t="shared" si="835"/>
        <v>0.46769000471318012</v>
      </c>
      <c r="BK577" s="8">
        <f t="shared" si="836"/>
        <v>0.23385325590688966</v>
      </c>
      <c r="BL577" s="8">
        <f t="shared" si="837"/>
        <v>0.27950296300181088</v>
      </c>
      <c r="BM577" s="8">
        <f t="shared" si="838"/>
        <v>0.60737511478141926</v>
      </c>
      <c r="BN577" s="8">
        <f t="shared" si="839"/>
        <v>0.38966539720865739</v>
      </c>
    </row>
    <row r="578" spans="1:66" x14ac:dyDescent="0.25">
      <c r="A578" t="s">
        <v>16</v>
      </c>
      <c r="B578" t="s">
        <v>252</v>
      </c>
      <c r="C578" t="s">
        <v>322</v>
      </c>
      <c r="D578" t="s">
        <v>527</v>
      </c>
      <c r="E578">
        <f>VLOOKUP(A578,home!$A$2:$E$405,3,FALSE)</f>
        <v>1.6373</v>
      </c>
      <c r="F578">
        <f>VLOOKUP(B578,home!$B$2:$E$405,3,FALSE)</f>
        <v>1.006</v>
      </c>
      <c r="G578">
        <f>VLOOKUP(C578,away!$B$2:$E$405,4,FALSE)</f>
        <v>1.006</v>
      </c>
      <c r="H578">
        <f>VLOOKUP(A578,away!$A$2:$E$405,3,FALSE)</f>
        <v>1.3301000000000001</v>
      </c>
      <c r="I578">
        <f>VLOOKUP(C578,away!$B$2:$E$405,3,FALSE)</f>
        <v>1.371</v>
      </c>
      <c r="J578">
        <f>VLOOKUP(B578,home!$B$2:$E$405,4,FALSE)</f>
        <v>0.70760000000000001</v>
      </c>
      <c r="K578" s="3">
        <f t="shared" si="784"/>
        <v>1.6570065427999998</v>
      </c>
      <c r="L578" s="3">
        <f t="shared" si="785"/>
        <v>1.29035607996</v>
      </c>
      <c r="M578" s="5">
        <f t="shared" si="786"/>
        <v>5.2477927688965628E-2</v>
      </c>
      <c r="N578" s="5">
        <f t="shared" si="787"/>
        <v>8.6956269533201305E-2</v>
      </c>
      <c r="O578" s="5">
        <f t="shared" si="788"/>
        <v>6.7715213057158025E-2</v>
      </c>
      <c r="P578" s="5">
        <f t="shared" si="789"/>
        <v>0.11220455108280682</v>
      </c>
      <c r="Q578" s="5">
        <f t="shared" si="790"/>
        <v>7.2043553776997449E-2</v>
      </c>
      <c r="R578" s="5">
        <f t="shared" si="791"/>
        <v>4.3688368437045336E-2</v>
      </c>
      <c r="S578" s="5">
        <f t="shared" si="792"/>
        <v>5.9976936200271516E-2</v>
      </c>
      <c r="T578" s="5">
        <f t="shared" si="793"/>
        <v>9.2961837638073877E-2</v>
      </c>
      <c r="U578" s="5">
        <f t="shared" si="794"/>
        <v>7.2391912344441117E-2</v>
      </c>
      <c r="V578" s="5">
        <f t="shared" si="795"/>
        <v>1.4248710517263476E-2</v>
      </c>
      <c r="W578" s="5">
        <f t="shared" si="796"/>
        <v>3.9792213325016118E-2</v>
      </c>
      <c r="X578" s="5">
        <f t="shared" si="797"/>
        <v>5.1346124398999882E-2</v>
      </c>
      <c r="Y578" s="5">
        <f t="shared" si="798"/>
        <v>3.3127391900316008E-2</v>
      </c>
      <c r="Z578" s="5">
        <f t="shared" si="799"/>
        <v>1.8791183945424672E-2</v>
      </c>
      <c r="AA578" s="5">
        <f t="shared" si="800"/>
        <v>3.1137114744526993E-2</v>
      </c>
      <c r="AB578" s="5">
        <f t="shared" si="801"/>
        <v>2.5797201427797792E-2</v>
      </c>
      <c r="AC578" s="5">
        <f t="shared" si="802"/>
        <v>1.904098348469306E-3</v>
      </c>
      <c r="AD578" s="5">
        <f t="shared" si="803"/>
        <v>1.6483989458011276E-2</v>
      </c>
      <c r="AE578" s="5">
        <f t="shared" si="804"/>
        <v>2.1270216019141395E-2</v>
      </c>
      <c r="AF578" s="5">
        <f t="shared" si="805"/>
        <v>1.3723076281180848E-2</v>
      </c>
      <c r="AG578" s="5">
        <f t="shared" si="806"/>
        <v>5.9025516383921922E-3</v>
      </c>
      <c r="AH578" s="5">
        <f t="shared" si="807"/>
        <v>6.0618296134063668E-3</v>
      </c>
      <c r="AI578" s="5">
        <f t="shared" si="808"/>
        <v>1.0044491330753141E-2</v>
      </c>
      <c r="AJ578" s="5">
        <f t="shared" si="809"/>
        <v>8.3218939270779183E-3</v>
      </c>
      <c r="AK578" s="5">
        <f t="shared" si="810"/>
        <v>4.59647756188523E-3</v>
      </c>
      <c r="AL578" s="5">
        <f t="shared" si="811"/>
        <v>1.6284827531589841E-4</v>
      </c>
      <c r="AM578" s="5">
        <f t="shared" si="812"/>
        <v>5.4628156766741813E-3</v>
      </c>
      <c r="AN578" s="5">
        <f t="shared" si="813"/>
        <v>7.0489774220973307E-3</v>
      </c>
      <c r="AO578" s="5">
        <f t="shared" si="814"/>
        <v>4.5478454370520309E-3</v>
      </c>
      <c r="AP578" s="5">
        <f t="shared" si="815"/>
        <v>1.9561133368061439E-3</v>
      </c>
      <c r="AQ578" s="5">
        <f t="shared" si="816"/>
        <v>6.3102068430966279E-4</v>
      </c>
      <c r="AR578" s="5">
        <f t="shared" si="817"/>
        <v>1.5643837394680941E-3</v>
      </c>
      <c r="AS578" s="5">
        <f t="shared" si="818"/>
        <v>2.5921940917485618E-3</v>
      </c>
      <c r="AT578" s="5">
        <f t="shared" si="819"/>
        <v>2.1476412851174358E-3</v>
      </c>
      <c r="AU578" s="5">
        <f t="shared" si="820"/>
        <v>1.1862185536756632E-3</v>
      </c>
      <c r="AV578" s="5">
        <f t="shared" si="821"/>
        <v>4.9139297615783208E-4</v>
      </c>
      <c r="AW578" s="5">
        <f t="shared" si="822"/>
        <v>9.6719592572376154E-6</v>
      </c>
      <c r="AX578" s="5">
        <f t="shared" si="823"/>
        <v>1.5086535530599214E-3</v>
      </c>
      <c r="AY578" s="5">
        <f t="shared" si="824"/>
        <v>1.9467002847441261E-3</v>
      </c>
      <c r="AZ578" s="5">
        <f t="shared" si="825"/>
        <v>1.2559682741397236E-3</v>
      </c>
      <c r="BA578" s="5">
        <f t="shared" si="826"/>
        <v>5.4021543292435352E-4</v>
      </c>
      <c r="BB578" s="5">
        <f t="shared" si="827"/>
        <v>1.7426756709054079E-4</v>
      </c>
      <c r="BC578" s="5">
        <f t="shared" si="828"/>
        <v>4.4973442947023242E-5</v>
      </c>
      <c r="BD578" s="5">
        <f t="shared" si="829"/>
        <v>3.3643534493553641E-4</v>
      </c>
      <c r="BE578" s="5">
        <f t="shared" si="830"/>
        <v>5.5747556778735846E-4</v>
      </c>
      <c r="BF578" s="5">
        <f t="shared" si="831"/>
        <v>4.6187033163739904E-4</v>
      </c>
      <c r="BG578" s="5">
        <f t="shared" si="832"/>
        <v>2.5510738714945856E-4</v>
      </c>
      <c r="BH578" s="5">
        <f t="shared" si="833"/>
        <v>1.0567865240581645E-4</v>
      </c>
      <c r="BI578" s="5">
        <f t="shared" si="834"/>
        <v>3.5022043694144959E-5</v>
      </c>
      <c r="BJ578" s="8">
        <f t="shared" si="835"/>
        <v>0.45872477508117532</v>
      </c>
      <c r="BK578" s="8">
        <f t="shared" si="836"/>
        <v>0.24292177239783674</v>
      </c>
      <c r="BL578" s="8">
        <f t="shared" si="837"/>
        <v>0.27948792241786929</v>
      </c>
      <c r="BM578" s="8">
        <f t="shared" si="838"/>
        <v>0.56290274194064471</v>
      </c>
      <c r="BN578" s="8">
        <f t="shared" si="839"/>
        <v>0.43508588357617456</v>
      </c>
    </row>
    <row r="579" spans="1:66" x14ac:dyDescent="0.25">
      <c r="A579" t="s">
        <v>16</v>
      </c>
      <c r="B579" t="s">
        <v>254</v>
      </c>
      <c r="C579" t="s">
        <v>65</v>
      </c>
      <c r="D579" t="s">
        <v>527</v>
      </c>
      <c r="E579">
        <f>VLOOKUP(A579,home!$A$2:$E$405,3,FALSE)</f>
        <v>1.6373</v>
      </c>
      <c r="F579">
        <f>VLOOKUP(B579,home!$B$2:$E$405,3,FALSE)</f>
        <v>1.1136999999999999</v>
      </c>
      <c r="G579">
        <f>VLOOKUP(C579,away!$B$2:$E$405,4,FALSE)</f>
        <v>0.8982</v>
      </c>
      <c r="H579">
        <f>VLOOKUP(A579,away!$A$2:$E$405,3,FALSE)</f>
        <v>1.3301000000000001</v>
      </c>
      <c r="I579">
        <f>VLOOKUP(C579,away!$B$2:$E$405,3,FALSE)</f>
        <v>0.66339999999999999</v>
      </c>
      <c r="J579">
        <f>VLOOKUP(B579,home!$B$2:$E$405,4,FALSE)</f>
        <v>0.84030000000000005</v>
      </c>
      <c r="K579" s="3">
        <f t="shared" si="784"/>
        <v>1.6378326791819999</v>
      </c>
      <c r="L579" s="3">
        <f t="shared" si="785"/>
        <v>0.74147092210200005</v>
      </c>
      <c r="M579" s="5">
        <f t="shared" si="786"/>
        <v>9.2615052061078021E-2</v>
      </c>
      <c r="N579" s="5">
        <f t="shared" si="787"/>
        <v>0.15168795884977582</v>
      </c>
      <c r="O579" s="5">
        <f t="shared" si="788"/>
        <v>6.8671368052252268E-2</v>
      </c>
      <c r="P579" s="5">
        <f t="shared" si="789"/>
        <v>0.1124722107201135</v>
      </c>
      <c r="Q579" s="5">
        <f t="shared" si="790"/>
        <v>0.12421974802128867</v>
      </c>
      <c r="R579" s="5">
        <f t="shared" si="791"/>
        <v>2.5458911295854654E-2</v>
      </c>
      <c r="S579" s="5">
        <f t="shared" si="792"/>
        <v>3.4146712393810362E-2</v>
      </c>
      <c r="T579" s="5">
        <f t="shared" si="793"/>
        <v>9.2105331108622998E-2</v>
      </c>
      <c r="U579" s="5">
        <f t="shared" si="794"/>
        <v>4.1697436896746508E-2</v>
      </c>
      <c r="V579" s="5">
        <f t="shared" si="795"/>
        <v>4.6075498604013481E-3</v>
      </c>
      <c r="W579" s="5">
        <f t="shared" si="796"/>
        <v>6.7817054236340088E-2</v>
      </c>
      <c r="X579" s="5">
        <f t="shared" si="797"/>
        <v>5.0284373738860431E-2</v>
      </c>
      <c r="Y579" s="5">
        <f t="shared" si="798"/>
        <v>1.8642200481737217E-2</v>
      </c>
      <c r="Z579" s="5">
        <f t="shared" si="799"/>
        <v>6.2923474780834576E-3</v>
      </c>
      <c r="AA579" s="5">
        <f t="shared" si="800"/>
        <v>1.0305812328373529E-2</v>
      </c>
      <c r="AB579" s="5">
        <f t="shared" si="801"/>
        <v>8.439598108463453E-3</v>
      </c>
      <c r="AC579" s="5">
        <f t="shared" si="802"/>
        <v>3.4971456263713745E-4</v>
      </c>
      <c r="AD579" s="5">
        <f t="shared" si="803"/>
        <v>2.7768246908533956E-2</v>
      </c>
      <c r="AE579" s="5">
        <f t="shared" si="804"/>
        <v>2.0589347640426685E-2</v>
      </c>
      <c r="AF579" s="5">
        <f t="shared" si="805"/>
        <v>7.6332012902129067E-3</v>
      </c>
      <c r="AG579" s="5">
        <f t="shared" si="806"/>
        <v>1.8865989330814465E-3</v>
      </c>
      <c r="AH579" s="5">
        <f t="shared" si="807"/>
        <v>1.1663981716901841E-3</v>
      </c>
      <c r="AI579" s="5">
        <f t="shared" si="808"/>
        <v>1.9103650425323204E-3</v>
      </c>
      <c r="AJ579" s="5">
        <f t="shared" si="809"/>
        <v>1.5644291479131732E-3</v>
      </c>
      <c r="AK579" s="5">
        <f t="shared" si="810"/>
        <v>8.5409106090568226E-4</v>
      </c>
      <c r="AL579" s="5">
        <f t="shared" si="811"/>
        <v>1.6987808830416426E-5</v>
      </c>
      <c r="AM579" s="5">
        <f t="shared" si="812"/>
        <v>9.0959484460782884E-3</v>
      </c>
      <c r="AN579" s="5">
        <f t="shared" si="813"/>
        <v>6.7443812817059232E-3</v>
      </c>
      <c r="AO579" s="5">
        <f t="shared" si="814"/>
        <v>2.5003813039769797E-3</v>
      </c>
      <c r="AP579" s="5">
        <f t="shared" si="815"/>
        <v>6.1798667702213741E-4</v>
      </c>
      <c r="AQ579" s="5">
        <f t="shared" si="816"/>
        <v>1.1455478781458878E-4</v>
      </c>
      <c r="AR579" s="5">
        <f t="shared" si="817"/>
        <v>1.7297006558024161E-4</v>
      </c>
      <c r="AS579" s="5">
        <f t="shared" si="818"/>
        <v>2.8329602592757329E-4</v>
      </c>
      <c r="AT579" s="5">
        <f t="shared" si="819"/>
        <v>2.3199574457328541E-4</v>
      </c>
      <c r="AU579" s="5">
        <f t="shared" si="820"/>
        <v>1.2665673729776237E-4</v>
      </c>
      <c r="AV579" s="5">
        <f t="shared" si="821"/>
        <v>5.1860635846211202E-5</v>
      </c>
      <c r="AW579" s="5">
        <f t="shared" si="822"/>
        <v>5.7305792210978776E-7</v>
      </c>
      <c r="AX579" s="5">
        <f t="shared" si="823"/>
        <v>2.4829402688569622E-3</v>
      </c>
      <c r="AY579" s="5">
        <f t="shared" si="824"/>
        <v>1.8410280106735595E-3</v>
      </c>
      <c r="AZ579" s="5">
        <f t="shared" si="825"/>
        <v>6.8253436834486746E-4</v>
      </c>
      <c r="BA579" s="5">
        <f t="shared" si="826"/>
        <v>1.6869312915432499E-4</v>
      </c>
      <c r="BB579" s="5">
        <f t="shared" si="827"/>
        <v>3.1270262506582285E-5</v>
      </c>
      <c r="BC579" s="5">
        <f t="shared" si="828"/>
        <v>4.6371980750254349E-6</v>
      </c>
      <c r="BD579" s="5">
        <f t="shared" si="829"/>
        <v>2.1375379003637516E-5</v>
      </c>
      <c r="BE579" s="5">
        <f t="shared" si="830"/>
        <v>3.5009294262058293E-5</v>
      </c>
      <c r="BF579" s="5">
        <f t="shared" si="831"/>
        <v>2.8669683108748986E-5</v>
      </c>
      <c r="BG579" s="5">
        <f t="shared" si="832"/>
        <v>1.5652047965767099E-5</v>
      </c>
      <c r="BH579" s="5">
        <f t="shared" si="833"/>
        <v>6.4088589136143726E-6</v>
      </c>
      <c r="BI579" s="5">
        <f t="shared" si="834"/>
        <v>2.0993277129968931E-6</v>
      </c>
      <c r="BJ579" s="8">
        <f t="shared" si="835"/>
        <v>0.58691841694308955</v>
      </c>
      <c r="BK579" s="8">
        <f t="shared" si="836"/>
        <v>0.24604925541754435</v>
      </c>
      <c r="BL579" s="8">
        <f t="shared" si="837"/>
        <v>0.16104440390492361</v>
      </c>
      <c r="BM579" s="8">
        <f t="shared" si="838"/>
        <v>0.42333871979052662</v>
      </c>
      <c r="BN579" s="8">
        <f t="shared" si="839"/>
        <v>0.57512524900036288</v>
      </c>
    </row>
    <row r="580" spans="1:66" x14ac:dyDescent="0.25">
      <c r="A580" t="s">
        <v>16</v>
      </c>
      <c r="B580" t="s">
        <v>251</v>
      </c>
      <c r="C580" t="s">
        <v>66</v>
      </c>
      <c r="D580" t="s">
        <v>527</v>
      </c>
      <c r="E580">
        <f>VLOOKUP(A580,home!$A$2:$E$405,3,FALSE)</f>
        <v>1.6373</v>
      </c>
      <c r="F580">
        <f>VLOOKUP(B580,home!$B$2:$E$405,3,FALSE)</f>
        <v>0.35680000000000001</v>
      </c>
      <c r="G580">
        <f>VLOOKUP(C580,away!$B$2:$E$405,4,FALSE)</f>
        <v>0.93410000000000004</v>
      </c>
      <c r="H580">
        <f>VLOOKUP(A580,away!$A$2:$E$405,3,FALSE)</f>
        <v>1.3301000000000001</v>
      </c>
      <c r="I580">
        <f>VLOOKUP(C580,away!$B$2:$E$405,3,FALSE)</f>
        <v>1.0172000000000001</v>
      </c>
      <c r="J580">
        <f>VLOOKUP(B580,home!$B$2:$E$405,4,FALSE)</f>
        <v>1.3994</v>
      </c>
      <c r="K580" s="3">
        <f t="shared" si="784"/>
        <v>0.5456906086240001</v>
      </c>
      <c r="L580" s="3">
        <f t="shared" si="785"/>
        <v>1.8933570213680002</v>
      </c>
      <c r="M580" s="5">
        <f t="shared" si="786"/>
        <v>8.7243900383159087E-2</v>
      </c>
      <c r="N580" s="5">
        <f t="shared" si="787"/>
        <v>4.7608177098817712E-2</v>
      </c>
      <c r="O580" s="5">
        <f t="shared" si="788"/>
        <v>0.16518385136198463</v>
      </c>
      <c r="P580" s="5">
        <f t="shared" si="789"/>
        <v>9.0139276384577763E-2</v>
      </c>
      <c r="Q580" s="5">
        <f t="shared" si="790"/>
        <v>1.298966756826651E-2</v>
      </c>
      <c r="R580" s="5">
        <f t="shared" si="791"/>
        <v>0.15637600239641089</v>
      </c>
      <c r="S580" s="5">
        <f t="shared" si="792"/>
        <v>2.3282685412537172E-2</v>
      </c>
      <c r="T580" s="5">
        <f t="shared" si="793"/>
        <v>2.4594078295613594E-2</v>
      </c>
      <c r="U580" s="5">
        <f t="shared" si="794"/>
        <v>8.5332915921885549E-2</v>
      </c>
      <c r="V580" s="5">
        <f t="shared" si="795"/>
        <v>2.6728190307846182E-3</v>
      </c>
      <c r="W580" s="5">
        <f t="shared" si="796"/>
        <v>2.3627798670502625E-3</v>
      </c>
      <c r="X580" s="5">
        <f t="shared" si="797"/>
        <v>4.4735858512265653E-3</v>
      </c>
      <c r="Y580" s="5">
        <f t="shared" si="798"/>
        <v>4.2350475910561802E-3</v>
      </c>
      <c r="Z580" s="5">
        <f t="shared" si="799"/>
        <v>9.8691867370234609E-2</v>
      </c>
      <c r="AA580" s="5">
        <f t="shared" si="800"/>
        <v>5.3855225171502416E-2</v>
      </c>
      <c r="AB580" s="5">
        <f t="shared" si="801"/>
        <v>1.4694145300709859E-2</v>
      </c>
      <c r="AC580" s="5">
        <f t="shared" si="802"/>
        <v>1.7259514152547599E-4</v>
      </c>
      <c r="AD580" s="5">
        <f t="shared" si="803"/>
        <v>3.2233669592379786E-4</v>
      </c>
      <c r="AE580" s="5">
        <f t="shared" si="804"/>
        <v>6.1029844647188486E-4</v>
      </c>
      <c r="AF580" s="5">
        <f t="shared" si="805"/>
        <v>5.7775642437876294E-4</v>
      </c>
      <c r="AG580" s="5">
        <f t="shared" si="806"/>
        <v>3.64633060912667E-4</v>
      </c>
      <c r="AH580" s="5">
        <f t="shared" si="807"/>
        <v>4.6714735009338287E-2</v>
      </c>
      <c r="AI580" s="5">
        <f t="shared" si="808"/>
        <v>2.5491792178954694E-2</v>
      </c>
      <c r="AJ580" s="5">
        <f t="shared" si="809"/>
        <v>6.955315794525155E-3</v>
      </c>
      <c r="AK580" s="5">
        <f t="shared" si="810"/>
        <v>1.2651501696955177E-3</v>
      </c>
      <c r="AL580" s="5">
        <f t="shared" si="811"/>
        <v>7.1329232628408808E-6</v>
      </c>
      <c r="AM580" s="5">
        <f t="shared" si="812"/>
        <v>3.5179221556101329E-5</v>
      </c>
      <c r="AN580" s="5">
        <f t="shared" si="813"/>
        <v>6.6606826139504956E-5</v>
      </c>
      <c r="AO580" s="5">
        <f t="shared" si="814"/>
        <v>6.3055250971134688E-5</v>
      </c>
      <c r="AP580" s="5">
        <f t="shared" si="815"/>
        <v>3.9795367386773097E-5</v>
      </c>
      <c r="AQ580" s="5">
        <f t="shared" si="816"/>
        <v>1.8836709564916495E-5</v>
      </c>
      <c r="AR580" s="5">
        <f t="shared" si="817"/>
        <v>1.7689534306255229E-2</v>
      </c>
      <c r="AS580" s="5">
        <f t="shared" si="818"/>
        <v>9.6530127418555448E-3</v>
      </c>
      <c r="AT580" s="5">
        <f t="shared" si="819"/>
        <v>2.6337791990791899E-3</v>
      </c>
      <c r="AU580" s="5">
        <f t="shared" si="820"/>
        <v>4.7907619137558491E-4</v>
      </c>
      <c r="AV580" s="5">
        <f t="shared" si="821"/>
        <v>6.5356844612252712E-5</v>
      </c>
      <c r="AW580" s="5">
        <f t="shared" si="822"/>
        <v>2.0471235066146334E-7</v>
      </c>
      <c r="AX580" s="5">
        <f t="shared" si="823"/>
        <v>3.1994951369779107E-6</v>
      </c>
      <c r="AY580" s="5">
        <f t="shared" si="824"/>
        <v>6.0577865824298994E-6</v>
      </c>
      <c r="AZ580" s="5">
        <f t="shared" si="825"/>
        <v>5.7347763798962571E-6</v>
      </c>
      <c r="BA580" s="5">
        <f t="shared" si="826"/>
        <v>3.6193263749506471E-6</v>
      </c>
      <c r="BB580" s="5">
        <f t="shared" si="827"/>
        <v>1.7131692511588002E-6</v>
      </c>
      <c r="BC580" s="5">
        <f t="shared" si="828"/>
        <v>6.4872820609465441E-7</v>
      </c>
      <c r="BD580" s="5">
        <f t="shared" si="829"/>
        <v>5.5821006639130717E-3</v>
      </c>
      <c r="BE580" s="5">
        <f t="shared" si="830"/>
        <v>3.0460999086911588E-3</v>
      </c>
      <c r="BF580" s="5">
        <f t="shared" si="831"/>
        <v>8.3111405655159466E-4</v>
      </c>
      <c r="BG580" s="5">
        <f t="shared" si="832"/>
        <v>1.5117704511853381E-4</v>
      </c>
      <c r="BH580" s="5">
        <f t="shared" si="833"/>
        <v>2.0623973440177653E-5</v>
      </c>
      <c r="BI580" s="5">
        <f t="shared" si="834"/>
        <v>2.2508617237631526E-6</v>
      </c>
      <c r="BJ580" s="8">
        <f t="shared" si="835"/>
        <v>9.8382807557267873E-2</v>
      </c>
      <c r="BK580" s="8">
        <f t="shared" si="836"/>
        <v>0.20352446706242941</v>
      </c>
      <c r="BL580" s="8">
        <f t="shared" si="837"/>
        <v>0.5960232590976231</v>
      </c>
      <c r="BM580" s="8">
        <f t="shared" si="838"/>
        <v>0.43707567282010656</v>
      </c>
      <c r="BN580" s="8">
        <f t="shared" si="839"/>
        <v>0.5595408751932166</v>
      </c>
    </row>
    <row r="581" spans="1:66" x14ac:dyDescent="0.25">
      <c r="A581" t="s">
        <v>69</v>
      </c>
      <c r="B581" t="s">
        <v>262</v>
      </c>
      <c r="C581" t="s">
        <v>324</v>
      </c>
      <c r="D581" t="s">
        <v>527</v>
      </c>
      <c r="E581">
        <f>VLOOKUP(A581,home!$A$2:$E$405,3,FALSE)</f>
        <v>1.3526</v>
      </c>
      <c r="F581">
        <f>VLOOKUP(B581,home!$B$2:$E$405,3,FALSE)</f>
        <v>1.6732</v>
      </c>
      <c r="G581">
        <f>VLOOKUP(C581,away!$B$2:$E$405,4,FALSE)</f>
        <v>0.70040000000000002</v>
      </c>
      <c r="H581">
        <f>VLOOKUP(A581,away!$A$2:$E$405,3,FALSE)</f>
        <v>1.3421000000000001</v>
      </c>
      <c r="I581">
        <f>VLOOKUP(C581,away!$B$2:$E$405,3,FALSE)</f>
        <v>1.2157</v>
      </c>
      <c r="J581">
        <f>VLOOKUP(B581,home!$B$2:$E$405,4,FALSE)</f>
        <v>0.66669999999999996</v>
      </c>
      <c r="K581" s="3">
        <f t="shared" si="784"/>
        <v>1.5851244921280001</v>
      </c>
      <c r="L581" s="3">
        <f t="shared" si="785"/>
        <v>1.087781699699</v>
      </c>
      <c r="M581" s="5">
        <f t="shared" si="786"/>
        <v>6.9051257225498971E-2</v>
      </c>
      <c r="N581" s="5">
        <f t="shared" si="787"/>
        <v>0.10945483904036897</v>
      </c>
      <c r="O581" s="5">
        <f t="shared" si="788"/>
        <v>7.5112693951106119E-2</v>
      </c>
      <c r="P581" s="5">
        <f t="shared" si="789"/>
        <v>0.11906297085161301</v>
      </c>
      <c r="Q581" s="5">
        <f t="shared" si="790"/>
        <v>8.6749773072408443E-2</v>
      </c>
      <c r="R581" s="5">
        <f t="shared" si="791"/>
        <v>4.0853106947552502E-2</v>
      </c>
      <c r="S581" s="5">
        <f t="shared" si="792"/>
        <v>5.1324159753231825E-2</v>
      </c>
      <c r="T581" s="5">
        <f t="shared" si="793"/>
        <v>9.4364815601206992E-2</v>
      </c>
      <c r="U581" s="5">
        <f t="shared" si="794"/>
        <v>6.4757260402090039E-2</v>
      </c>
      <c r="V581" s="5">
        <f t="shared" si="795"/>
        <v>9.8329643195772982E-3</v>
      </c>
      <c r="W581" s="5">
        <f t="shared" si="796"/>
        <v>4.5836396661206896E-2</v>
      </c>
      <c r="X581" s="5">
        <f t="shared" si="797"/>
        <v>4.9859993468205202E-2</v>
      </c>
      <c r="Y581" s="5">
        <f t="shared" si="798"/>
        <v>2.7118394220912646E-2</v>
      </c>
      <c r="Z581" s="5">
        <f t="shared" si="799"/>
        <v>1.4813087371131231E-2</v>
      </c>
      <c r="AA581" s="5">
        <f t="shared" si="800"/>
        <v>2.3480587596012084E-2</v>
      </c>
      <c r="AB581" s="5">
        <f t="shared" si="801"/>
        <v>1.8609827243997842E-2</v>
      </c>
      <c r="AC581" s="5">
        <f t="shared" si="802"/>
        <v>1.0596674767480337E-3</v>
      </c>
      <c r="AD581" s="5">
        <f t="shared" si="803"/>
        <v>1.8164098744643292E-2</v>
      </c>
      <c r="AE581" s="5">
        <f t="shared" si="804"/>
        <v>1.9758574205948551E-2</v>
      </c>
      <c r="AF581" s="5">
        <f t="shared" si="805"/>
        <v>1.0746507716687765E-2</v>
      </c>
      <c r="AG581" s="5">
        <f t="shared" si="806"/>
        <v>3.8966181432956793E-3</v>
      </c>
      <c r="AH581" s="5">
        <f t="shared" si="807"/>
        <v>4.0283513395897299E-3</v>
      </c>
      <c r="AI581" s="5">
        <f t="shared" si="808"/>
        <v>6.3854383712803192E-3</v>
      </c>
      <c r="AJ581" s="5">
        <f t="shared" si="809"/>
        <v>5.060857377645181E-3</v>
      </c>
      <c r="AK581" s="5">
        <f t="shared" si="810"/>
        <v>2.6740296601573533E-3</v>
      </c>
      <c r="AL581" s="5">
        <f t="shared" si="811"/>
        <v>7.3086088778619843E-5</v>
      </c>
      <c r="AM581" s="5">
        <f t="shared" si="812"/>
        <v>5.7584715595131019E-3</v>
      </c>
      <c r="AN581" s="5">
        <f t="shared" si="813"/>
        <v>6.2639599806755117E-3</v>
      </c>
      <c r="AO581" s="5">
        <f t="shared" si="814"/>
        <v>3.4069105173128618E-3</v>
      </c>
      <c r="AP581" s="5">
        <f t="shared" si="815"/>
        <v>1.2353249710816614E-3</v>
      </c>
      <c r="AQ581" s="5">
        <f t="shared" si="816"/>
        <v>3.3594097418095684E-4</v>
      </c>
      <c r="AR581" s="5">
        <f t="shared" si="817"/>
        <v>8.7639337343273227E-4</v>
      </c>
      <c r="AS581" s="5">
        <f t="shared" si="818"/>
        <v>1.3891926009669045E-3</v>
      </c>
      <c r="AT581" s="5">
        <f t="shared" si="819"/>
        <v>1.1010216080378202E-3</v>
      </c>
      <c r="AU581" s="5">
        <f t="shared" si="820"/>
        <v>5.817521057543012E-4</v>
      </c>
      <c r="AV581" s="5">
        <f t="shared" si="821"/>
        <v>2.3053737779454544E-4</v>
      </c>
      <c r="AW581" s="5">
        <f t="shared" si="822"/>
        <v>3.5005585414010378E-6</v>
      </c>
      <c r="AX581" s="5">
        <f t="shared" si="823"/>
        <v>1.5213157177011243E-3</v>
      </c>
      <c r="AY581" s="5">
        <f t="shared" si="824"/>
        <v>1.654859397179733E-3</v>
      </c>
      <c r="AZ581" s="5">
        <f t="shared" si="825"/>
        <v>9.0006288391351614E-4</v>
      </c>
      <c r="BA581" s="5">
        <f t="shared" si="826"/>
        <v>3.2635731123314277E-4</v>
      </c>
      <c r="BB581" s="5">
        <f t="shared" si="827"/>
        <v>8.8751377680595882E-5</v>
      </c>
      <c r="BC581" s="5">
        <f t="shared" si="828"/>
        <v>1.9308424892805305E-5</v>
      </c>
      <c r="BD581" s="5">
        <f t="shared" si="829"/>
        <v>1.5888744555959958E-4</v>
      </c>
      <c r="BE581" s="5">
        <f t="shared" si="830"/>
        <v>2.5185638144817557E-4</v>
      </c>
      <c r="BF581" s="5">
        <f t="shared" si="831"/>
        <v>1.9961185936611761E-4</v>
      </c>
      <c r="BG581" s="5">
        <f t="shared" si="832"/>
        <v>1.0546988240014765E-4</v>
      </c>
      <c r="BH581" s="5">
        <f t="shared" si="833"/>
        <v>4.1795723443583504E-5</v>
      </c>
      <c r="BI581" s="5">
        <f t="shared" si="834"/>
        <v>1.3250284979326512E-5</v>
      </c>
      <c r="BJ581" s="8">
        <f t="shared" si="835"/>
        <v>0.48746127399024947</v>
      </c>
      <c r="BK581" s="8">
        <f t="shared" si="836"/>
        <v>0.25205896511262749</v>
      </c>
      <c r="BL581" s="8">
        <f t="shared" si="837"/>
        <v>0.24591192153261443</v>
      </c>
      <c r="BM581" s="8">
        <f t="shared" si="838"/>
        <v>0.49830924807943622</v>
      </c>
      <c r="BN581" s="8">
        <f t="shared" si="839"/>
        <v>0.50028464108854798</v>
      </c>
    </row>
    <row r="582" spans="1:66" x14ac:dyDescent="0.25">
      <c r="A582" t="s">
        <v>69</v>
      </c>
      <c r="B582" t="s">
        <v>351</v>
      </c>
      <c r="C582" t="s">
        <v>359</v>
      </c>
      <c r="D582" t="s">
        <v>527</v>
      </c>
      <c r="E582">
        <f>VLOOKUP(A582,home!$A$2:$E$405,3,FALSE)</f>
        <v>1.3526</v>
      </c>
      <c r="F582">
        <f>VLOOKUP(B582,home!$B$2:$E$405,3,FALSE)</f>
        <v>1.1284000000000001</v>
      </c>
      <c r="G582">
        <f>VLOOKUP(C582,away!$B$2:$E$405,4,FALSE)</f>
        <v>0.7641</v>
      </c>
      <c r="H582">
        <f>VLOOKUP(A582,away!$A$2:$E$405,3,FALSE)</f>
        <v>1.3421000000000001</v>
      </c>
      <c r="I582">
        <f>VLOOKUP(C582,away!$B$2:$E$405,3,FALSE)</f>
        <v>1.6466000000000001</v>
      </c>
      <c r="J582">
        <f>VLOOKUP(B582,home!$B$2:$E$405,4,FALSE)</f>
        <v>1.0588</v>
      </c>
      <c r="K582" s="3">
        <f t="shared" si="784"/>
        <v>1.1662258411440001</v>
      </c>
      <c r="L582" s="3">
        <f t="shared" si="785"/>
        <v>2.3398440893679999</v>
      </c>
      <c r="M582" s="5">
        <f t="shared" si="786"/>
        <v>3.0014642576494558E-2</v>
      </c>
      <c r="N582" s="5">
        <f t="shared" si="787"/>
        <v>3.5003851785408879E-2</v>
      </c>
      <c r="O582" s="5">
        <f t="shared" si="788"/>
        <v>7.0229584027103914E-2</v>
      </c>
      <c r="P582" s="5">
        <f t="shared" si="789"/>
        <v>8.1903555705202483E-2</v>
      </c>
      <c r="Q582" s="5">
        <f t="shared" si="790"/>
        <v>2.0411198245859193E-2</v>
      </c>
      <c r="R582" s="5">
        <f t="shared" si="791"/>
        <v>8.2163138542296191E-2</v>
      </c>
      <c r="S582" s="5">
        <f t="shared" si="792"/>
        <v>5.5874332170197244E-2</v>
      </c>
      <c r="T582" s="5">
        <f t="shared" si="793"/>
        <v>4.7759021572492122E-2</v>
      </c>
      <c r="U582" s="5">
        <f t="shared" si="794"/>
        <v>9.5820775357520385E-2</v>
      </c>
      <c r="V582" s="5">
        <f t="shared" si="795"/>
        <v>1.6941014579540198E-2</v>
      </c>
      <c r="W582" s="5">
        <f t="shared" si="796"/>
        <v>7.9346889476780286E-3</v>
      </c>
      <c r="X582" s="5">
        <f t="shared" si="797"/>
        <v>1.8565935035198031E-2</v>
      </c>
      <c r="Y582" s="5">
        <f t="shared" si="798"/>
        <v>2.1720696677849191E-2</v>
      </c>
      <c r="Z582" s="5">
        <f t="shared" si="799"/>
        <v>6.4082978027371965E-2</v>
      </c>
      <c r="AA582" s="5">
        <f t="shared" si="800"/>
        <v>7.4735224952984333E-2</v>
      </c>
      <c r="AB582" s="5">
        <f t="shared" si="801"/>
        <v>4.3579075291940113E-2</v>
      </c>
      <c r="AC582" s="5">
        <f t="shared" si="802"/>
        <v>2.8892758921370536E-3</v>
      </c>
      <c r="AD582" s="5">
        <f t="shared" si="803"/>
        <v>2.3134098230554513E-3</v>
      </c>
      <c r="AE582" s="5">
        <f t="shared" si="804"/>
        <v>5.4130183007621681E-3</v>
      </c>
      <c r="AF582" s="5">
        <f t="shared" si="805"/>
        <v>6.3328094383395877E-3</v>
      </c>
      <c r="AG582" s="5">
        <f t="shared" si="806"/>
        <v>4.9392622444642559E-3</v>
      </c>
      <c r="AH582" s="5">
        <f t="shared" si="807"/>
        <v>3.748604434161143E-2</v>
      </c>
      <c r="AI582" s="5">
        <f t="shared" si="808"/>
        <v>4.371719359345707E-2</v>
      </c>
      <c r="AJ582" s="5">
        <f t="shared" si="809"/>
        <v>2.5492060435492285E-2</v>
      </c>
      <c r="AK582" s="5">
        <f t="shared" si="810"/>
        <v>9.9098332079585634E-3</v>
      </c>
      <c r="AL582" s="5">
        <f t="shared" si="811"/>
        <v>3.153686982961677E-4</v>
      </c>
      <c r="AM582" s="5">
        <f t="shared" si="812"/>
        <v>5.395916633607271E-4</v>
      </c>
      <c r="AN582" s="5">
        <f t="shared" si="813"/>
        <v>1.2625603641868448E-3</v>
      </c>
      <c r="AO582" s="5">
        <f t="shared" si="814"/>
        <v>1.4770972028064491E-3</v>
      </c>
      <c r="AP582" s="5">
        <f t="shared" si="815"/>
        <v>1.1520590531362254E-3</v>
      </c>
      <c r="AQ582" s="5">
        <f t="shared" si="816"/>
        <v>6.7390964152092307E-4</v>
      </c>
      <c r="AR582" s="5">
        <f t="shared" si="817"/>
        <v>1.7542299857301241E-2</v>
      </c>
      <c r="AS582" s="5">
        <f t="shared" si="818"/>
        <v>2.0458283406681411E-2</v>
      </c>
      <c r="AT582" s="5">
        <f t="shared" si="819"/>
        <v>1.1929489387159686E-2</v>
      </c>
      <c r="AU582" s="5">
        <f t="shared" si="820"/>
        <v>4.6374929316529111E-3</v>
      </c>
      <c r="AV582" s="5">
        <f t="shared" si="821"/>
        <v>1.352091023754067E-3</v>
      </c>
      <c r="AW582" s="5">
        <f t="shared" si="822"/>
        <v>2.3904830305138345E-5</v>
      </c>
      <c r="AX582" s="5">
        <f t="shared" si="823"/>
        <v>1.048809569128591E-4</v>
      </c>
      <c r="AY582" s="5">
        <f t="shared" si="824"/>
        <v>2.4540508711981323E-4</v>
      </c>
      <c r="AZ582" s="5">
        <f t="shared" si="825"/>
        <v>2.8710482129906705E-4</v>
      </c>
      <c r="BA582" s="5">
        <f t="shared" si="826"/>
        <v>2.2392683971522598E-4</v>
      </c>
      <c r="BB582" s="5">
        <f t="shared" si="827"/>
        <v>1.309884730896318E-4</v>
      </c>
      <c r="BC582" s="5">
        <f t="shared" si="828"/>
        <v>6.1298520906822812E-5</v>
      </c>
      <c r="BD582" s="5">
        <f t="shared" si="829"/>
        <v>6.8410411058379009E-3</v>
      </c>
      <c r="BE582" s="5">
        <f t="shared" si="830"/>
        <v>7.9781989179564857E-3</v>
      </c>
      <c r="BF582" s="5">
        <f t="shared" si="831"/>
        <v>4.6521908719539774E-3</v>
      </c>
      <c r="BG582" s="5">
        <f t="shared" si="832"/>
        <v>1.8085017376023229E-3</v>
      </c>
      <c r="BH582" s="5">
        <f t="shared" si="833"/>
        <v>5.272803650364134E-4</v>
      </c>
      <c r="BI582" s="5">
        <f t="shared" si="834"/>
        <v>1.2298559744666128E-4</v>
      </c>
      <c r="BJ582" s="8">
        <f t="shared" si="835"/>
        <v>0.17655271469516148</v>
      </c>
      <c r="BK582" s="8">
        <f t="shared" si="836"/>
        <v>0.18818359470898754</v>
      </c>
      <c r="BL582" s="8">
        <f t="shared" si="837"/>
        <v>0.56098278495274745</v>
      </c>
      <c r="BM582" s="8">
        <f t="shared" si="838"/>
        <v>0.66985460124508855</v>
      </c>
      <c r="BN582" s="8">
        <f t="shared" si="839"/>
        <v>0.31972597088236521</v>
      </c>
    </row>
    <row r="583" spans="1:66" x14ac:dyDescent="0.25">
      <c r="A583" t="s">
        <v>69</v>
      </c>
      <c r="B583" t="s">
        <v>73</v>
      </c>
      <c r="C583" t="s">
        <v>381</v>
      </c>
      <c r="D583" t="s">
        <v>527</v>
      </c>
      <c r="E583">
        <f>VLOOKUP(A583,home!$A$2:$E$405,3,FALSE)</f>
        <v>1.3526</v>
      </c>
      <c r="F583">
        <f>VLOOKUP(B583,home!$B$2:$E$405,3,FALSE)</f>
        <v>0.85609999999999997</v>
      </c>
      <c r="G583">
        <f>VLOOKUP(C583,away!$B$2:$E$405,4,FALSE)</f>
        <v>0.7782</v>
      </c>
      <c r="H583">
        <f>VLOOKUP(A583,away!$A$2:$E$405,3,FALSE)</f>
        <v>1.3421000000000001</v>
      </c>
      <c r="I583">
        <f>VLOOKUP(C583,away!$B$2:$E$405,3,FALSE)</f>
        <v>0.90200000000000002</v>
      </c>
      <c r="J583">
        <f>VLOOKUP(B583,home!$B$2:$E$405,4,FALSE)</f>
        <v>0.86270000000000002</v>
      </c>
      <c r="K583" s="3">
        <f t="shared" si="784"/>
        <v>0.90112514125199994</v>
      </c>
      <c r="L583" s="3">
        <f t="shared" si="785"/>
        <v>1.0443623623400002</v>
      </c>
      <c r="M583" s="5">
        <f t="shared" si="786"/>
        <v>0.14291753354149872</v>
      </c>
      <c r="N583" s="5">
        <f t="shared" si="787"/>
        <v>0.12878658259997047</v>
      </c>
      <c r="O583" s="5">
        <f t="shared" si="788"/>
        <v>0.14925769294920582</v>
      </c>
      <c r="P583" s="5">
        <f t="shared" si="789"/>
        <v>0.13449985964180072</v>
      </c>
      <c r="Q583" s="5">
        <f t="shared" si="790"/>
        <v>5.8026413718380382E-2</v>
      </c>
      <c r="R583" s="5">
        <f t="shared" si="791"/>
        <v>7.7939558402925491E-2</v>
      </c>
      <c r="S583" s="5">
        <f t="shared" si="792"/>
        <v>3.1644494197787275E-2</v>
      </c>
      <c r="T583" s="5">
        <f t="shared" si="793"/>
        <v>6.0600602509045927E-2</v>
      </c>
      <c r="U583" s="5">
        <f t="shared" si="794"/>
        <v>7.0233295574954724E-2</v>
      </c>
      <c r="V583" s="5">
        <f t="shared" si="795"/>
        <v>3.3089634300673331E-3</v>
      </c>
      <c r="W583" s="5">
        <f t="shared" si="796"/>
        <v>1.7429686752774169E-2</v>
      </c>
      <c r="X583" s="5">
        <f t="shared" si="797"/>
        <v>1.8202908831973438E-2</v>
      </c>
      <c r="Y583" s="5">
        <f t="shared" si="798"/>
        <v>9.5052164346097184E-3</v>
      </c>
      <c r="Z583" s="5">
        <f t="shared" si="799"/>
        <v>2.7132380444471894E-2</v>
      </c>
      <c r="AA583" s="5">
        <f t="shared" si="800"/>
        <v>2.4449670160527737E-2</v>
      </c>
      <c r="AB583" s="5">
        <f t="shared" si="801"/>
        <v>1.1016106238485182E-2</v>
      </c>
      <c r="AC583" s="5">
        <f t="shared" si="802"/>
        <v>1.946293370534369E-4</v>
      </c>
      <c r="AD583" s="5">
        <f t="shared" si="803"/>
        <v>3.9265822342679328E-3</v>
      </c>
      <c r="AE583" s="5">
        <f t="shared" si="804"/>
        <v>4.1007746981023344E-3</v>
      </c>
      <c r="AF583" s="5">
        <f t="shared" si="805"/>
        <v>2.1413473755671278E-3</v>
      </c>
      <c r="AG583" s="5">
        <f t="shared" si="806"/>
        <v>7.4544753457928177E-4</v>
      </c>
      <c r="AH583" s="5">
        <f t="shared" si="807"/>
        <v>7.0840092342240729E-3</v>
      </c>
      <c r="AI583" s="5">
        <f t="shared" si="808"/>
        <v>6.3835788218206384E-3</v>
      </c>
      <c r="AJ583" s="5">
        <f t="shared" si="809"/>
        <v>2.8762016837531996E-3</v>
      </c>
      <c r="AK583" s="5">
        <f t="shared" si="810"/>
        <v>8.6393921618044744E-4</v>
      </c>
      <c r="AL583" s="5">
        <f t="shared" si="811"/>
        <v>7.3266359605241451E-6</v>
      </c>
      <c r="AM583" s="5">
        <f t="shared" si="812"/>
        <v>7.0766839409845705E-4</v>
      </c>
      <c r="AN583" s="5">
        <f t="shared" si="813"/>
        <v>7.3906223581401888E-4</v>
      </c>
      <c r="AO583" s="5">
        <f t="shared" si="814"/>
        <v>3.8592439125550553E-4</v>
      </c>
      <c r="AP583" s="5">
        <f t="shared" si="815"/>
        <v>1.3434830297874209E-4</v>
      </c>
      <c r="AQ583" s="5">
        <f t="shared" si="816"/>
        <v>3.5077077768812294E-5</v>
      </c>
      <c r="AR583" s="5">
        <f t="shared" si="817"/>
        <v>1.4796545237385262E-3</v>
      </c>
      <c r="AS583" s="5">
        <f t="shared" si="818"/>
        <v>1.3333538917080401E-3</v>
      </c>
      <c r="AT583" s="5">
        <f t="shared" si="819"/>
        <v>6.0075935700215578E-4</v>
      </c>
      <c r="AU583" s="5">
        <f t="shared" si="820"/>
        <v>1.8045312014567611E-4</v>
      </c>
      <c r="AV583" s="5">
        <f t="shared" si="821"/>
        <v>4.0652710845159119E-5</v>
      </c>
      <c r="AW583" s="5">
        <f t="shared" si="822"/>
        <v>1.9153071547977089E-7</v>
      </c>
      <c r="AX583" s="5">
        <f t="shared" si="823"/>
        <v>1.062829635985913E-4</v>
      </c>
      <c r="AY583" s="5">
        <f t="shared" si="824"/>
        <v>1.1099792694032106E-4</v>
      </c>
      <c r="AZ583" s="5">
        <f t="shared" si="825"/>
        <v>5.7961028597118227E-5</v>
      </c>
      <c r="BA583" s="5">
        <f t="shared" si="826"/>
        <v>2.0177438916447567E-5</v>
      </c>
      <c r="BB583" s="5">
        <f t="shared" si="827"/>
        <v>5.2681394431880587E-6</v>
      </c>
      <c r="BC583" s="5">
        <f t="shared" si="828"/>
        <v>1.1003693108048832E-6</v>
      </c>
      <c r="BD583" s="5">
        <f t="shared" si="829"/>
        <v>2.5754924897643911E-4</v>
      </c>
      <c r="BE583" s="5">
        <f t="shared" si="830"/>
        <v>2.3208410336324016E-4</v>
      </c>
      <c r="BF583" s="5">
        <f t="shared" si="831"/>
        <v>1.0456841021277178E-4</v>
      </c>
      <c r="BG583" s="5">
        <f t="shared" si="832"/>
        <v>3.1409741141160349E-5</v>
      </c>
      <c r="BH583" s="5">
        <f t="shared" si="833"/>
        <v>7.0760268556292178E-6</v>
      </c>
      <c r="BI583" s="5">
        <f t="shared" si="834"/>
        <v>1.2752771399563649E-6</v>
      </c>
      <c r="BJ583" s="8">
        <f t="shared" si="835"/>
        <v>0.3057694309579928</v>
      </c>
      <c r="BK583" s="8">
        <f t="shared" si="836"/>
        <v>0.31268380471110829</v>
      </c>
      <c r="BL583" s="8">
        <f t="shared" si="837"/>
        <v>0.35437288869320605</v>
      </c>
      <c r="BM583" s="8">
        <f t="shared" si="838"/>
        <v>0.30842005755677265</v>
      </c>
      <c r="BN583" s="8">
        <f t="shared" si="839"/>
        <v>0.69142764085378161</v>
      </c>
    </row>
    <row r="584" spans="1:66" x14ac:dyDescent="0.25">
      <c r="A584" t="s">
        <v>69</v>
      </c>
      <c r="B584" t="s">
        <v>325</v>
      </c>
      <c r="C584" t="s">
        <v>79</v>
      </c>
      <c r="D584" t="s">
        <v>527</v>
      </c>
      <c r="E584">
        <f>VLOOKUP(A584,home!$A$2:$E$405,3,FALSE)</f>
        <v>1.3526</v>
      </c>
      <c r="F584">
        <f>VLOOKUP(B584,home!$B$2:$E$405,3,FALSE)</f>
        <v>1.0117</v>
      </c>
      <c r="G584">
        <f>VLOOKUP(C584,away!$B$2:$E$405,4,FALSE)</f>
        <v>1.6732</v>
      </c>
      <c r="H584">
        <f>VLOOKUP(A584,away!$A$2:$E$405,3,FALSE)</f>
        <v>1.3421000000000001</v>
      </c>
      <c r="I584">
        <f>VLOOKUP(C584,away!$B$2:$E$405,3,FALSE)</f>
        <v>0.74509999999999998</v>
      </c>
      <c r="J584">
        <f>VLOOKUP(B584,home!$B$2:$E$405,4,FALSE)</f>
        <v>1.2941</v>
      </c>
      <c r="K584" s="3">
        <f t="shared" si="784"/>
        <v>2.2896494127440001</v>
      </c>
      <c r="L584" s="3">
        <f t="shared" si="785"/>
        <v>1.2940983306110001</v>
      </c>
      <c r="M584" s="5">
        <f t="shared" si="786"/>
        <v>2.7771422813193176E-2</v>
      </c>
      <c r="N584" s="5">
        <f t="shared" si="787"/>
        <v>6.3586821935293081E-2</v>
      </c>
      <c r="O584" s="5">
        <f t="shared" si="788"/>
        <v>3.5938951901245533E-2</v>
      </c>
      <c r="P584" s="5">
        <f t="shared" si="789"/>
        <v>8.2287600115321699E-2</v>
      </c>
      <c r="Q584" s="5">
        <f t="shared" si="790"/>
        <v>7.2795764751200573E-2</v>
      </c>
      <c r="R584" s="5">
        <f t="shared" si="791"/>
        <v>2.3254268829655443E-2</v>
      </c>
      <c r="S584" s="5">
        <f t="shared" si="792"/>
        <v>6.095518744472038E-2</v>
      </c>
      <c r="T584" s="5">
        <f t="shared" si="793"/>
        <v>9.4204877640079746E-2</v>
      </c>
      <c r="U584" s="5">
        <f t="shared" si="794"/>
        <v>5.3244122969611687E-2</v>
      </c>
      <c r="V584" s="5">
        <f t="shared" si="795"/>
        <v>2.0068015492621105E-2</v>
      </c>
      <c r="W584" s="5">
        <f t="shared" si="796"/>
        <v>5.5558926670945585E-2</v>
      </c>
      <c r="X584" s="5">
        <f t="shared" si="797"/>
        <v>7.1898714255409654E-2</v>
      </c>
      <c r="Y584" s="5">
        <f t="shared" si="798"/>
        <v>4.6522003045501484E-2</v>
      </c>
      <c r="Z584" s="5">
        <f t="shared" si="799"/>
        <v>1.0031103490678839E-2</v>
      </c>
      <c r="AA584" s="5">
        <f t="shared" si="800"/>
        <v>2.2967710216607092E-2</v>
      </c>
      <c r="AB584" s="5">
        <f t="shared" si="801"/>
        <v>2.6294002104764406E-2</v>
      </c>
      <c r="AC584" s="5">
        <f t="shared" si="802"/>
        <v>3.7163851062673877E-3</v>
      </c>
      <c r="AD584" s="5">
        <f t="shared" si="803"/>
        <v>3.1802615956204386E-2</v>
      </c>
      <c r="AE584" s="5">
        <f t="shared" si="804"/>
        <v>4.1155712217986848E-2</v>
      </c>
      <c r="AF584" s="5">
        <f t="shared" si="805"/>
        <v>2.6629769238201768E-2</v>
      </c>
      <c r="AG584" s="5">
        <f t="shared" si="806"/>
        <v>1.1487179971904354E-2</v>
      </c>
      <c r="AH584" s="5">
        <f t="shared" si="807"/>
        <v>3.2453085703684176E-3</v>
      </c>
      <c r="AI584" s="5">
        <f t="shared" si="808"/>
        <v>7.4306188623171178E-3</v>
      </c>
      <c r="AJ584" s="5">
        <f t="shared" si="809"/>
        <v>8.5067560572144423E-3</v>
      </c>
      <c r="AK584" s="5">
        <f t="shared" si="810"/>
        <v>6.49249633691917E-3</v>
      </c>
      <c r="AL584" s="5">
        <f t="shared" si="811"/>
        <v>4.4047064287075402E-4</v>
      </c>
      <c r="AM584" s="5">
        <f t="shared" si="812"/>
        <v>1.4563368189569265E-2</v>
      </c>
      <c r="AN584" s="5">
        <f t="shared" si="813"/>
        <v>1.8846430462194929E-2</v>
      </c>
      <c r="AO584" s="5">
        <f t="shared" si="814"/>
        <v>1.2194567099551381E-2</v>
      </c>
      <c r="AP584" s="5">
        <f t="shared" si="815"/>
        <v>5.2603229753510877E-3</v>
      </c>
      <c r="AQ584" s="5">
        <f t="shared" si="816"/>
        <v>1.7018437952191342E-3</v>
      </c>
      <c r="AR584" s="5">
        <f t="shared" si="817"/>
        <v>8.3994968064626807E-4</v>
      </c>
      <c r="AS584" s="5">
        <f t="shared" si="818"/>
        <v>1.923190293026238E-3</v>
      </c>
      <c r="AT584" s="5">
        <f t="shared" si="819"/>
        <v>2.2017157625112442E-3</v>
      </c>
      <c r="AU584" s="5">
        <f t="shared" si="820"/>
        <v>1.6803857342210259E-3</v>
      </c>
      <c r="AV584" s="5">
        <f t="shared" si="821"/>
        <v>9.6187355238564203E-4</v>
      </c>
      <c r="AW584" s="5">
        <f t="shared" si="822"/>
        <v>3.625356616773345E-5</v>
      </c>
      <c r="AX584" s="5">
        <f t="shared" si="823"/>
        <v>5.5575012371369891E-3</v>
      </c>
      <c r="AY584" s="5">
        <f t="shared" si="824"/>
        <v>7.191953073347546E-3</v>
      </c>
      <c r="AZ584" s="5">
        <f t="shared" si="825"/>
        <v>4.6535472330258565E-3</v>
      </c>
      <c r="BA584" s="5">
        <f t="shared" si="826"/>
        <v>2.0073825685593995E-3</v>
      </c>
      <c r="BB584" s="5">
        <f t="shared" si="827"/>
        <v>6.4943760771758556E-4</v>
      </c>
      <c r="BC584" s="5">
        <f t="shared" si="828"/>
        <v>1.6808722479666577E-4</v>
      </c>
      <c r="BD584" s="5">
        <f t="shared" si="829"/>
        <v>1.8116291325359605E-4</v>
      </c>
      <c r="BE584" s="5">
        <f t="shared" si="830"/>
        <v>4.147995579420884E-4</v>
      </c>
      <c r="BF584" s="5">
        <f t="shared" si="831"/>
        <v>4.7487278212428687E-4</v>
      </c>
      <c r="BG584" s="5">
        <f t="shared" si="832"/>
        <v>3.6243072890632761E-4</v>
      </c>
      <c r="BH584" s="5">
        <f t="shared" si="833"/>
        <v>2.0745982640018825E-4</v>
      </c>
      <c r="BI584" s="5">
        <f t="shared" si="834"/>
        <v>9.5002053937032638E-5</v>
      </c>
      <c r="BJ584" s="8">
        <f t="shared" si="835"/>
        <v>0.58843682714919721</v>
      </c>
      <c r="BK584" s="8">
        <f t="shared" si="836"/>
        <v>0.20243103468834209</v>
      </c>
      <c r="BL584" s="8">
        <f t="shared" si="837"/>
        <v>0.19671707873405722</v>
      </c>
      <c r="BM584" s="8">
        <f t="shared" si="838"/>
        <v>0.68482551420918591</v>
      </c>
      <c r="BN584" s="8">
        <f t="shared" si="839"/>
        <v>0.30563483034590949</v>
      </c>
    </row>
    <row r="585" spans="1:66" x14ac:dyDescent="0.25">
      <c r="A585" t="s">
        <v>69</v>
      </c>
      <c r="B585" t="s">
        <v>90</v>
      </c>
      <c r="C585" t="s">
        <v>78</v>
      </c>
      <c r="D585" t="s">
        <v>527</v>
      </c>
      <c r="E585">
        <f>VLOOKUP(A585,home!$A$2:$E$405,3,FALSE)</f>
        <v>1.3526</v>
      </c>
      <c r="F585">
        <f>VLOOKUP(B585,home!$B$2:$E$405,3,FALSE)</f>
        <v>1.3546</v>
      </c>
      <c r="G585">
        <f>VLOOKUP(C585,away!$B$2:$E$405,4,FALSE)</f>
        <v>0.7782</v>
      </c>
      <c r="H585">
        <f>VLOOKUP(A585,away!$A$2:$E$405,3,FALSE)</f>
        <v>1.3421000000000001</v>
      </c>
      <c r="I585">
        <f>VLOOKUP(C585,away!$B$2:$E$405,3,FALSE)</f>
        <v>1.3332999999999999</v>
      </c>
      <c r="J585">
        <f>VLOOKUP(B585,home!$B$2:$E$405,4,FALSE)</f>
        <v>0.61750000000000005</v>
      </c>
      <c r="K585" s="3">
        <f t="shared" si="784"/>
        <v>1.4258429112720001</v>
      </c>
      <c r="L585" s="3">
        <f t="shared" si="785"/>
        <v>1.1049680417750001</v>
      </c>
      <c r="M585" s="5">
        <f t="shared" si="786"/>
        <v>7.959444674726894E-2</v>
      </c>
      <c r="N585" s="5">
        <f t="shared" si="787"/>
        <v>0.11348917767121013</v>
      </c>
      <c r="O585" s="5">
        <f t="shared" si="788"/>
        <v>8.7949319958494296E-2</v>
      </c>
      <c r="P585" s="5">
        <f t="shared" si="789"/>
        <v>0.12540191441401213</v>
      </c>
      <c r="Q585" s="5">
        <f t="shared" si="790"/>
        <v>8.0908869744291775E-2</v>
      </c>
      <c r="R585" s="5">
        <f t="shared" si="791"/>
        <v>4.8590593924990204E-2</v>
      </c>
      <c r="S585" s="5">
        <f t="shared" si="792"/>
        <v>4.9393019178309731E-2</v>
      </c>
      <c r="T585" s="5">
        <f t="shared" si="793"/>
        <v>8.9401715363578646E-2</v>
      </c>
      <c r="U585" s="5">
        <f t="shared" si="794"/>
        <v>6.9282553902443589E-2</v>
      </c>
      <c r="V585" s="5">
        <f t="shared" si="795"/>
        <v>8.6465819563677059E-3</v>
      </c>
      <c r="W585" s="5">
        <f t="shared" si="796"/>
        <v>3.8454446127976001E-2</v>
      </c>
      <c r="X585" s="5">
        <f t="shared" si="797"/>
        <v>4.249093403557188E-2</v>
      </c>
      <c r="Y585" s="5">
        <f t="shared" si="798"/>
        <v>2.3475562087238288E-2</v>
      </c>
      <c r="Z585" s="5">
        <f t="shared" si="799"/>
        <v>1.789701780599354E-2</v>
      </c>
      <c r="AA585" s="5">
        <f t="shared" si="800"/>
        <v>2.5518335971584653E-2</v>
      </c>
      <c r="AB585" s="5">
        <f t="shared" si="801"/>
        <v>1.8192569226270636E-2</v>
      </c>
      <c r="AC585" s="5">
        <f t="shared" si="802"/>
        <v>8.5142398023465855E-4</v>
      </c>
      <c r="AD585" s="5">
        <f t="shared" si="803"/>
        <v>1.37074998546164E-2</v>
      </c>
      <c r="AE585" s="5">
        <f t="shared" si="804"/>
        <v>1.5146349271986582E-2</v>
      </c>
      <c r="AF585" s="5">
        <f t="shared" si="805"/>
        <v>8.3681159475536091E-3</v>
      </c>
      <c r="AG585" s="5">
        <f t="shared" si="806"/>
        <v>3.0821668973048193E-3</v>
      </c>
      <c r="AH585" s="5">
        <f t="shared" si="807"/>
        <v>4.9439081796752481E-3</v>
      </c>
      <c r="AI585" s="5">
        <f t="shared" si="808"/>
        <v>7.0492364319696098E-3</v>
      </c>
      <c r="AJ585" s="5">
        <f t="shared" si="809"/>
        <v>5.0255518982020991E-3</v>
      </c>
      <c r="AK585" s="5">
        <f t="shared" si="810"/>
        <v>2.3885491830936685E-3</v>
      </c>
      <c r="AL585" s="5">
        <f t="shared" si="811"/>
        <v>5.3657108736967345E-5</v>
      </c>
      <c r="AM585" s="5">
        <f t="shared" si="812"/>
        <v>3.9089482997933522E-3</v>
      </c>
      <c r="AN585" s="5">
        <f t="shared" si="813"/>
        <v>4.3192629482223764E-3</v>
      </c>
      <c r="AO585" s="5">
        <f t="shared" si="814"/>
        <v>2.3863237609042971E-3</v>
      </c>
      <c r="AP585" s="5">
        <f t="shared" si="815"/>
        <v>8.7893716437585797E-4</v>
      </c>
      <c r="AQ585" s="5">
        <f t="shared" si="816"/>
        <v>2.4279936934091579E-4</v>
      </c>
      <c r="AR585" s="5">
        <f t="shared" si="817"/>
        <v>1.0925721080022328E-3</v>
      </c>
      <c r="AS585" s="5">
        <f t="shared" si="818"/>
        <v>1.5578361952484898E-3</v>
      </c>
      <c r="AT585" s="5">
        <f t="shared" si="819"/>
        <v>1.1106148479590016E-3</v>
      </c>
      <c r="AU585" s="5">
        <f t="shared" si="820"/>
        <v>5.278541027052574E-4</v>
      </c>
      <c r="AV585" s="5">
        <f t="shared" si="821"/>
        <v>1.8815925763203341E-4</v>
      </c>
      <c r="AW585" s="5">
        <f t="shared" si="822"/>
        <v>2.3482599158448425E-6</v>
      </c>
      <c r="AX585" s="5">
        <f t="shared" si="823"/>
        <v>9.2892437063151368E-4</v>
      </c>
      <c r="AY585" s="5">
        <f t="shared" si="824"/>
        <v>1.026431742773778E-3</v>
      </c>
      <c r="AZ585" s="5">
        <f t="shared" si="825"/>
        <v>5.6708713641422125E-4</v>
      </c>
      <c r="BA585" s="5">
        <f t="shared" si="826"/>
        <v>2.0887105421313806E-4</v>
      </c>
      <c r="BB585" s="5">
        <f t="shared" si="827"/>
        <v>5.7698959939342766E-5</v>
      </c>
      <c r="BC585" s="5">
        <f t="shared" si="828"/>
        <v>1.2751101355325952E-5</v>
      </c>
      <c r="BD585" s="5">
        <f t="shared" si="829"/>
        <v>2.0120954377953504E-4</v>
      </c>
      <c r="BE585" s="5">
        <f t="shared" si="830"/>
        <v>2.8689320167832316E-4</v>
      </c>
      <c r="BF585" s="5">
        <f t="shared" si="831"/>
        <v>2.0453231895258274E-4</v>
      </c>
      <c r="BG585" s="5">
        <f t="shared" si="832"/>
        <v>9.7210319034854591E-5</v>
      </c>
      <c r="BH585" s="5">
        <f t="shared" si="833"/>
        <v>3.4651661074584259E-5</v>
      </c>
      <c r="BI585" s="5">
        <f t="shared" si="834"/>
        <v>9.8815650613991683E-6</v>
      </c>
      <c r="BJ585" s="8">
        <f t="shared" si="835"/>
        <v>0.44306287290929225</v>
      </c>
      <c r="BK585" s="8">
        <f t="shared" si="836"/>
        <v>0.26496747512770386</v>
      </c>
      <c r="BL585" s="8">
        <f t="shared" si="837"/>
        <v>0.27425203379785223</v>
      </c>
      <c r="BM585" s="8">
        <f t="shared" si="838"/>
        <v>0.46322099369771658</v>
      </c>
      <c r="BN585" s="8">
        <f t="shared" si="839"/>
        <v>0.53593432246026751</v>
      </c>
    </row>
    <row r="586" spans="1:66" x14ac:dyDescent="0.25">
      <c r="A586" t="s">
        <v>69</v>
      </c>
      <c r="B586" t="s">
        <v>74</v>
      </c>
      <c r="C586" t="s">
        <v>263</v>
      </c>
      <c r="D586" t="s">
        <v>527</v>
      </c>
      <c r="E586">
        <f>VLOOKUP(A586,home!$A$2:$E$405,3,FALSE)</f>
        <v>1.3526</v>
      </c>
      <c r="F586">
        <f>VLOOKUP(B586,home!$B$2:$E$405,3,FALSE)</f>
        <v>1.2452000000000001</v>
      </c>
      <c r="G586">
        <f>VLOOKUP(C586,away!$B$2:$E$405,4,FALSE)</f>
        <v>1.323</v>
      </c>
      <c r="H586">
        <f>VLOOKUP(A586,away!$A$2:$E$405,3,FALSE)</f>
        <v>1.3421000000000001</v>
      </c>
      <c r="I586">
        <f>VLOOKUP(C586,away!$B$2:$E$405,3,FALSE)</f>
        <v>0.82350000000000001</v>
      </c>
      <c r="J586">
        <f>VLOOKUP(B586,home!$B$2:$E$405,4,FALSE)</f>
        <v>0.86270000000000002</v>
      </c>
      <c r="K586" s="3">
        <f t="shared" si="784"/>
        <v>2.2282726989600001</v>
      </c>
      <c r="L586" s="3">
        <f t="shared" si="785"/>
        <v>0.95347273324500004</v>
      </c>
      <c r="M586" s="5">
        <f t="shared" si="786"/>
        <v>4.1513133488666747E-2</v>
      </c>
      <c r="N586" s="5">
        <f t="shared" si="787"/>
        <v>9.2502582001078207E-2</v>
      </c>
      <c r="O586" s="5">
        <f t="shared" si="788"/>
        <v>3.958164085300362E-2</v>
      </c>
      <c r="P586" s="5">
        <f t="shared" si="789"/>
        <v>8.8198689692787768E-2</v>
      </c>
      <c r="Q586" s="5">
        <f t="shared" si="790"/>
        <v>0.10306048902815566</v>
      </c>
      <c r="R586" s="5">
        <f t="shared" si="791"/>
        <v>1.8870007645217658E-2</v>
      </c>
      <c r="S586" s="5">
        <f t="shared" si="792"/>
        <v>4.6846673629493497E-2</v>
      </c>
      <c r="T586" s="5">
        <f t="shared" si="793"/>
        <v>9.8265366163241899E-2</v>
      </c>
      <c r="U586" s="5">
        <f t="shared" si="794"/>
        <v>4.2047522865004981E-2</v>
      </c>
      <c r="V586" s="5">
        <f t="shared" si="795"/>
        <v>1.1058923829531372E-2</v>
      </c>
      <c r="W586" s="5">
        <f t="shared" si="796"/>
        <v>7.6548958014301949E-2</v>
      </c>
      <c r="X586" s="5">
        <f t="shared" si="797"/>
        <v>7.2987344224953218E-2</v>
      </c>
      <c r="Y586" s="5">
        <f t="shared" si="798"/>
        <v>3.4795721295229905E-2</v>
      </c>
      <c r="Z586" s="5">
        <f t="shared" si="799"/>
        <v>5.9973459219465767E-3</v>
      </c>
      <c r="AA586" s="5">
        <f t="shared" si="800"/>
        <v>1.3363722184092645E-2</v>
      </c>
      <c r="AB586" s="5">
        <f t="shared" si="801"/>
        <v>1.4889008649649879E-2</v>
      </c>
      <c r="AC586" s="5">
        <f t="shared" si="802"/>
        <v>1.468484954651908E-3</v>
      </c>
      <c r="AD586" s="5">
        <f t="shared" si="803"/>
        <v>4.2642988319276105E-2</v>
      </c>
      <c r="AE586" s="5">
        <f t="shared" si="804"/>
        <v>4.0658926626514789E-2</v>
      </c>
      <c r="AF586" s="5">
        <f t="shared" si="805"/>
        <v>1.9383588950695481E-2</v>
      </c>
      <c r="AG586" s="5">
        <f t="shared" si="806"/>
        <v>6.1605745123057354E-3</v>
      </c>
      <c r="AH586" s="5">
        <f t="shared" si="807"/>
        <v>1.429576452103539E-3</v>
      </c>
      <c r="AI586" s="5">
        <f t="shared" si="808"/>
        <v>3.1854861792984137E-3</v>
      </c>
      <c r="AJ586" s="5">
        <f t="shared" si="809"/>
        <v>3.549065943122529E-3</v>
      </c>
      <c r="AK586" s="5">
        <f t="shared" si="810"/>
        <v>2.6360955826228846E-3</v>
      </c>
      <c r="AL586" s="5">
        <f t="shared" si="811"/>
        <v>1.2479756448086985E-4</v>
      </c>
      <c r="AM586" s="5">
        <f t="shared" si="812"/>
        <v>1.9004041334782611E-2</v>
      </c>
      <c r="AN586" s="5">
        <f t="shared" si="813"/>
        <v>1.8119835234176134E-2</v>
      </c>
      <c r="AO586" s="5">
        <f t="shared" si="814"/>
        <v>8.6383844133394866E-3</v>
      </c>
      <c r="AP586" s="5">
        <f t="shared" si="815"/>
        <v>2.7454879991359355E-3</v>
      </c>
      <c r="AQ586" s="5">
        <f t="shared" si="816"/>
        <v>6.5443698665687165E-4</v>
      </c>
      <c r="AR586" s="5">
        <f t="shared" si="817"/>
        <v>2.7261243343397034E-4</v>
      </c>
      <c r="AS586" s="5">
        <f t="shared" si="818"/>
        <v>6.0745484281796635E-4</v>
      </c>
      <c r="AT586" s="5">
        <f t="shared" si="819"/>
        <v>6.7678752105115652E-4</v>
      </c>
      <c r="AU586" s="5">
        <f t="shared" si="820"/>
        <v>5.0268905205170275E-4</v>
      </c>
      <c r="AV586" s="5">
        <f t="shared" si="821"/>
        <v>2.80032072688223E-4</v>
      </c>
      <c r="AW586" s="5">
        <f t="shared" si="822"/>
        <v>7.3651267676990184E-6</v>
      </c>
      <c r="AX586" s="5">
        <f t="shared" si="823"/>
        <v>7.0576977460339091E-3</v>
      </c>
      <c r="AY586" s="5">
        <f t="shared" si="824"/>
        <v>6.7293223603280264E-3</v>
      </c>
      <c r="AZ586" s="5">
        <f t="shared" si="825"/>
        <v>3.2081126918943291E-3</v>
      </c>
      <c r="BA586" s="5">
        <f t="shared" si="826"/>
        <v>1.0196159922994869E-3</v>
      </c>
      <c r="BB586" s="5">
        <f t="shared" si="827"/>
        <v>2.4304401175952617E-4</v>
      </c>
      <c r="BC586" s="5">
        <f t="shared" si="828"/>
        <v>4.6347167638237088E-5</v>
      </c>
      <c r="BD586" s="5">
        <f t="shared" si="829"/>
        <v>4.3321420337143036E-5</v>
      </c>
      <c r="BE586" s="5">
        <f t="shared" si="830"/>
        <v>9.6531938217426345E-5</v>
      </c>
      <c r="BF586" s="5">
        <f t="shared" si="831"/>
        <v>1.0754974125379232E-4</v>
      </c>
      <c r="BG586" s="5">
        <f t="shared" si="832"/>
        <v>7.9883384072012482E-5</v>
      </c>
      <c r="BH586" s="5">
        <f t="shared" si="833"/>
        <v>4.4500490957050402E-5</v>
      </c>
      <c r="BI586" s="5">
        <f t="shared" si="834"/>
        <v>1.9831845817982345E-5</v>
      </c>
      <c r="BJ586" s="8">
        <f t="shared" si="835"/>
        <v>0.65447286507379776</v>
      </c>
      <c r="BK586" s="8">
        <f t="shared" si="836"/>
        <v>0.19594002551994016</v>
      </c>
      <c r="BL586" s="8">
        <f t="shared" si="837"/>
        <v>0.14228332109681455</v>
      </c>
      <c r="BM586" s="8">
        <f t="shared" si="838"/>
        <v>0.60824505767002923</v>
      </c>
      <c r="BN586" s="8">
        <f t="shared" si="839"/>
        <v>0.38372654270890966</v>
      </c>
    </row>
    <row r="587" spans="1:66" x14ac:dyDescent="0.25">
      <c r="A587" t="s">
        <v>69</v>
      </c>
      <c r="B587" t="s">
        <v>260</v>
      </c>
      <c r="C587" t="s">
        <v>77</v>
      </c>
      <c r="D587" t="s">
        <v>527</v>
      </c>
      <c r="E587">
        <f>VLOOKUP(A587,home!$A$2:$E$405,3,FALSE)</f>
        <v>1.3526</v>
      </c>
      <c r="F587">
        <f>VLOOKUP(B587,home!$B$2:$E$405,3,FALSE)</f>
        <v>1.1284000000000001</v>
      </c>
      <c r="G587">
        <f>VLOOKUP(C587,away!$B$2:$E$405,4,FALSE)</f>
        <v>0.70040000000000002</v>
      </c>
      <c r="H587">
        <f>VLOOKUP(A587,away!$A$2:$E$405,3,FALSE)</f>
        <v>1.3421000000000001</v>
      </c>
      <c r="I587">
        <f>VLOOKUP(C587,away!$B$2:$E$405,3,FALSE)</f>
        <v>1.0588</v>
      </c>
      <c r="J587">
        <f>VLOOKUP(B587,home!$B$2:$E$405,4,FALSE)</f>
        <v>0.7843</v>
      </c>
      <c r="K587" s="3">
        <f t="shared" si="784"/>
        <v>1.0690021975360002</v>
      </c>
      <c r="L587" s="3">
        <f t="shared" si="785"/>
        <v>1.1145024409640001</v>
      </c>
      <c r="M587" s="5">
        <f t="shared" si="786"/>
        <v>0.11264605434557888</v>
      </c>
      <c r="N587" s="5">
        <f t="shared" si="787"/>
        <v>0.12041887963918352</v>
      </c>
      <c r="O587" s="5">
        <f t="shared" si="788"/>
        <v>0.12554430253311105</v>
      </c>
      <c r="P587" s="5">
        <f t="shared" si="789"/>
        <v>0.13420713529602016</v>
      </c>
      <c r="Q587" s="5">
        <f t="shared" si="790"/>
        <v>6.4364023479555138E-2</v>
      </c>
      <c r="R587" s="5">
        <f t="shared" si="791"/>
        <v>6.9959715811137607E-2</v>
      </c>
      <c r="S587" s="5">
        <f t="shared" si="792"/>
        <v>3.9973781747179277E-2</v>
      </c>
      <c r="T587" s="5">
        <f t="shared" si="793"/>
        <v>7.1733861278228409E-2</v>
      </c>
      <c r="U587" s="5">
        <f t="shared" si="794"/>
        <v>7.4787089941100157E-2</v>
      </c>
      <c r="V587" s="5">
        <f t="shared" si="795"/>
        <v>5.2916650855382242E-3</v>
      </c>
      <c r="W587" s="5">
        <f t="shared" si="796"/>
        <v>2.2935094180634392E-2</v>
      </c>
      <c r="X587" s="5">
        <f t="shared" si="797"/>
        <v>2.5561218448056262E-2</v>
      </c>
      <c r="Y587" s="5">
        <f t="shared" si="798"/>
        <v>1.4244020177186371E-2</v>
      </c>
      <c r="Z587" s="5">
        <f t="shared" si="799"/>
        <v>2.5990091346886859E-2</v>
      </c>
      <c r="AA587" s="5">
        <f t="shared" si="800"/>
        <v>2.7783464763983436E-2</v>
      </c>
      <c r="AB587" s="5">
        <f t="shared" si="801"/>
        <v>1.4850292443931159E-2</v>
      </c>
      <c r="AC587" s="5">
        <f t="shared" si="802"/>
        <v>3.9403244980586811E-4</v>
      </c>
      <c r="AD587" s="5">
        <f t="shared" si="803"/>
        <v>6.1294165199483226E-3</v>
      </c>
      <c r="AE587" s="5">
        <f t="shared" si="804"/>
        <v>6.8312496731674716E-3</v>
      </c>
      <c r="AF587" s="5">
        <f t="shared" si="805"/>
        <v>3.8067222177898385E-3</v>
      </c>
      <c r="AG587" s="5">
        <f t="shared" si="806"/>
        <v>1.4142004012662219E-3</v>
      </c>
      <c r="AH587" s="5">
        <f t="shared" si="807"/>
        <v>7.2415050617456846E-3</v>
      </c>
      <c r="AI587" s="5">
        <f t="shared" si="808"/>
        <v>7.741184824474205E-3</v>
      </c>
      <c r="AJ587" s="5">
        <f t="shared" si="809"/>
        <v>4.13767179444763E-3</v>
      </c>
      <c r="AK587" s="5">
        <f t="shared" si="810"/>
        <v>1.4743934136490812E-3</v>
      </c>
      <c r="AL587" s="5">
        <f t="shared" si="811"/>
        <v>1.8778098037907523E-5</v>
      </c>
      <c r="AM587" s="5">
        <f t="shared" si="812"/>
        <v>1.3104719458876444E-3</v>
      </c>
      <c r="AN587" s="5">
        <f t="shared" si="813"/>
        <v>1.4605241825066226E-3</v>
      </c>
      <c r="AO587" s="5">
        <f t="shared" si="814"/>
        <v>8.1387888324529101E-4</v>
      </c>
      <c r="AP587" s="5">
        <f t="shared" si="815"/>
        <v>3.0235666734197697E-4</v>
      </c>
      <c r="AQ587" s="5">
        <f t="shared" si="816"/>
        <v>8.424431094859336E-5</v>
      </c>
      <c r="AR587" s="5">
        <f t="shared" si="817"/>
        <v>1.6141350135137468E-3</v>
      </c>
      <c r="AS587" s="5">
        <f t="shared" si="818"/>
        <v>1.7255138765659966E-3</v>
      </c>
      <c r="AT587" s="5">
        <f t="shared" si="819"/>
        <v>9.2228906296395639E-4</v>
      </c>
      <c r="AU587" s="5">
        <f t="shared" si="820"/>
        <v>3.2864301169062941E-4</v>
      </c>
      <c r="AV587" s="5">
        <f t="shared" si="821"/>
        <v>8.7830025425533035E-5</v>
      </c>
      <c r="AW587" s="5">
        <f t="shared" si="822"/>
        <v>6.2145362170431086E-7</v>
      </c>
      <c r="AX587" s="5">
        <f t="shared" si="823"/>
        <v>2.3348289832719499E-4</v>
      </c>
      <c r="AY587" s="5">
        <f t="shared" si="824"/>
        <v>2.6021726010900826E-4</v>
      </c>
      <c r="AZ587" s="5">
        <f t="shared" si="825"/>
        <v>1.4500638578622695E-4</v>
      </c>
      <c r="BA587" s="5">
        <f t="shared" si="826"/>
        <v>5.3869990304705781E-5</v>
      </c>
      <c r="BB587" s="5">
        <f t="shared" si="827"/>
        <v>1.5009558922325402E-5</v>
      </c>
      <c r="BC587" s="5">
        <f t="shared" si="828"/>
        <v>3.3456380113449323E-6</v>
      </c>
      <c r="BD587" s="5">
        <f t="shared" si="829"/>
        <v>2.9982623543442131E-4</v>
      </c>
      <c r="BE587" s="5">
        <f t="shared" si="830"/>
        <v>3.2051490455834255E-4</v>
      </c>
      <c r="BF587" s="5">
        <f t="shared" si="831"/>
        <v>1.7131556865795475E-4</v>
      </c>
      <c r="BG587" s="5">
        <f t="shared" si="832"/>
        <v>6.1045573122494405E-5</v>
      </c>
      <c r="BH587" s="5">
        <f t="shared" si="833"/>
        <v>1.6314462954447774E-5</v>
      </c>
      <c r="BI587" s="5">
        <f t="shared" si="834"/>
        <v>3.4880393499848683E-6</v>
      </c>
      <c r="BJ587" s="8">
        <f t="shared" si="835"/>
        <v>0.34212109373640681</v>
      </c>
      <c r="BK587" s="8">
        <f t="shared" si="836"/>
        <v>0.29279166428226933</v>
      </c>
      <c r="BL587" s="8">
        <f t="shared" si="837"/>
        <v>0.33907053636181744</v>
      </c>
      <c r="BM587" s="8">
        <f t="shared" si="838"/>
        <v>0.37257367881630676</v>
      </c>
      <c r="BN587" s="8">
        <f t="shared" si="839"/>
        <v>0.62714011110458634</v>
      </c>
    </row>
    <row r="588" spans="1:66" x14ac:dyDescent="0.25">
      <c r="A588" t="s">
        <v>80</v>
      </c>
      <c r="B588" t="s">
        <v>89</v>
      </c>
      <c r="C588" t="s">
        <v>87</v>
      </c>
      <c r="D588" t="s">
        <v>527</v>
      </c>
      <c r="E588">
        <f>VLOOKUP(A588,home!$A$2:$E$405,3,FALSE)</f>
        <v>1.2518</v>
      </c>
      <c r="F588">
        <f>VLOOKUP(B588,home!$B$2:$E$405,3,FALSE)</f>
        <v>1.2850999999999999</v>
      </c>
      <c r="G588">
        <f>VLOOKUP(C588,away!$B$2:$E$405,4,FALSE)</f>
        <v>1.3198000000000001</v>
      </c>
      <c r="H588">
        <f>VLOOKUP(A588,away!$A$2:$E$405,3,FALSE)</f>
        <v>1.0562</v>
      </c>
      <c r="I588">
        <f>VLOOKUP(C588,away!$B$2:$E$405,3,FALSE)</f>
        <v>1.1526000000000001</v>
      </c>
      <c r="J588">
        <f>VLOOKUP(B588,home!$B$2:$E$405,4,FALSE)</f>
        <v>1.0703</v>
      </c>
      <c r="K588" s="3">
        <f t="shared" si="784"/>
        <v>2.1231466599640001</v>
      </c>
      <c r="L588" s="3">
        <f t="shared" si="785"/>
        <v>1.3029576612360003</v>
      </c>
      <c r="M588" s="5">
        <f t="shared" si="786"/>
        <v>3.2513355968094501E-2</v>
      </c>
      <c r="N588" s="5">
        <f t="shared" si="787"/>
        <v>6.9030623127880428E-2</v>
      </c>
      <c r="O588" s="5">
        <f t="shared" si="788"/>
        <v>4.2363526251121962E-2</v>
      </c>
      <c r="P588" s="5">
        <f t="shared" si="789"/>
        <v>8.9943979264366827E-2</v>
      </c>
      <c r="Q588" s="5">
        <f t="shared" si="790"/>
        <v>7.3281068464596505E-2</v>
      </c>
      <c r="R588" s="5">
        <f t="shared" si="791"/>
        <v>2.7598940542935897E-2</v>
      </c>
      <c r="S588" s="5">
        <f t="shared" si="792"/>
        <v>6.2204586123372867E-2</v>
      </c>
      <c r="T588" s="5">
        <f t="shared" si="793"/>
        <v>9.5482129579505873E-2</v>
      </c>
      <c r="U588" s="5">
        <f t="shared" si="794"/>
        <v>5.8596598432279379E-2</v>
      </c>
      <c r="V588" s="5">
        <f t="shared" si="795"/>
        <v>1.9120101529009583E-2</v>
      </c>
      <c r="W588" s="5">
        <f t="shared" si="796"/>
        <v>5.1862151916400437E-2</v>
      </c>
      <c r="X588" s="5">
        <f t="shared" si="797"/>
        <v>6.7574188167659255E-2</v>
      </c>
      <c r="Y588" s="5">
        <f t="shared" si="798"/>
        <v>4.4023153087427366E-2</v>
      </c>
      <c r="Z588" s="5">
        <f t="shared" si="799"/>
        <v>1.1986750340805057E-2</v>
      </c>
      <c r="AA588" s="5">
        <f t="shared" si="800"/>
        <v>2.5449628949902596E-2</v>
      </c>
      <c r="AB588" s="5">
        <f t="shared" si="801"/>
        <v>2.7016647351154412E-2</v>
      </c>
      <c r="AC588" s="5">
        <f t="shared" si="802"/>
        <v>3.3058299509773265E-3</v>
      </c>
      <c r="AD588" s="5">
        <f t="shared" si="803"/>
        <v>2.7527738654962792E-2</v>
      </c>
      <c r="AE588" s="5">
        <f t="shared" si="804"/>
        <v>3.586747797698616E-2</v>
      </c>
      <c r="AF588" s="5">
        <f t="shared" si="805"/>
        <v>2.3366902609663825E-2</v>
      </c>
      <c r="AG588" s="5">
        <f t="shared" si="806"/>
        <v>1.0148694924872319E-2</v>
      </c>
      <c r="AH588" s="5">
        <f t="shared" si="807"/>
        <v>3.9045570474687979E-3</v>
      </c>
      <c r="AI588" s="5">
        <f t="shared" si="808"/>
        <v>8.2899472539722761E-3</v>
      </c>
      <c r="AJ588" s="5">
        <f t="shared" si="809"/>
        <v>8.8003869117744861E-3</v>
      </c>
      <c r="AK588" s="5">
        <f t="shared" si="810"/>
        <v>6.2281706927083012E-3</v>
      </c>
      <c r="AL588" s="5">
        <f t="shared" si="811"/>
        <v>3.6580597936922686E-4</v>
      </c>
      <c r="AM588" s="5">
        <f t="shared" si="812"/>
        <v>1.1689085276329237E-2</v>
      </c>
      <c r="AN588" s="5">
        <f t="shared" si="813"/>
        <v>1.5230383213634107E-2</v>
      </c>
      <c r="AO588" s="5">
        <f t="shared" si="814"/>
        <v>9.9222722458823711E-3</v>
      </c>
      <c r="AP588" s="5">
        <f t="shared" si="815"/>
        <v>4.309433546547255E-3</v>
      </c>
      <c r="AQ588" s="5">
        <f t="shared" si="816"/>
        <v>1.4037523637652938E-3</v>
      </c>
      <c r="AR588" s="5">
        <f t="shared" si="817"/>
        <v>1.0174945037464975E-3</v>
      </c>
      <c r="AS588" s="5">
        <f t="shared" si="818"/>
        <v>2.1602900571611036E-3</v>
      </c>
      <c r="AT588" s="5">
        <f t="shared" si="819"/>
        <v>2.2933063097075185E-3</v>
      </c>
      <c r="AU588" s="5">
        <f t="shared" si="820"/>
        <v>1.6230085439099616E-3</v>
      </c>
      <c r="AV588" s="5">
        <f t="shared" si="821"/>
        <v>8.6147129227386781E-4</v>
      </c>
      <c r="AW588" s="5">
        <f t="shared" si="822"/>
        <v>2.8109854519353387E-5</v>
      </c>
      <c r="AX588" s="5">
        <f t="shared" si="823"/>
        <v>4.1362737270787984E-3</v>
      </c>
      <c r="AY588" s="5">
        <f t="shared" si="824"/>
        <v>5.3893895416665047E-3</v>
      </c>
      <c r="AZ588" s="5">
        <f t="shared" si="825"/>
        <v>3.5110731963497754E-3</v>
      </c>
      <c r="BA588" s="5">
        <f t="shared" si="826"/>
        <v>1.5249265734481033E-3</v>
      </c>
      <c r="BB588" s="5">
        <f t="shared" si="827"/>
        <v>4.9672869042414222E-4</v>
      </c>
      <c r="BC588" s="5">
        <f t="shared" si="828"/>
        <v>1.2944329054877233E-4</v>
      </c>
      <c r="BD588" s="5">
        <f t="shared" si="829"/>
        <v>2.209587098203367E-4</v>
      </c>
      <c r="BE588" s="5">
        <f t="shared" si="830"/>
        <v>4.6912774674500254E-4</v>
      </c>
      <c r="BF588" s="5">
        <f t="shared" si="831"/>
        <v>4.9801350429904475E-4</v>
      </c>
      <c r="BG588" s="5">
        <f t="shared" si="832"/>
        <v>3.5245190275649471E-4</v>
      </c>
      <c r="BH588" s="5">
        <f t="shared" si="833"/>
        <v>1.8707677003385213E-4</v>
      </c>
      <c r="BI588" s="5">
        <f t="shared" si="834"/>
        <v>7.9438283890845342E-5</v>
      </c>
      <c r="BJ588" s="8">
        <f t="shared" si="835"/>
        <v>0.55590689017562922</v>
      </c>
      <c r="BK588" s="8">
        <f t="shared" si="836"/>
        <v>0.21284304835685686</v>
      </c>
      <c r="BL588" s="8">
        <f t="shared" si="837"/>
        <v>0.21801104105766267</v>
      </c>
      <c r="BM588" s="8">
        <f t="shared" si="838"/>
        <v>0.65865495662481066</v>
      </c>
      <c r="BN588" s="8">
        <f t="shared" si="839"/>
        <v>0.33473149361899612</v>
      </c>
    </row>
    <row r="589" spans="1:66" x14ac:dyDescent="0.25">
      <c r="A589" t="s">
        <v>80</v>
      </c>
      <c r="B589" t="s">
        <v>91</v>
      </c>
      <c r="C589" t="s">
        <v>93</v>
      </c>
      <c r="D589" t="s">
        <v>527</v>
      </c>
      <c r="E589">
        <f>VLOOKUP(A589,home!$A$2:$E$405,3,FALSE)</f>
        <v>1.2518</v>
      </c>
      <c r="F589">
        <f>VLOOKUP(B589,home!$B$2:$E$405,3,FALSE)</f>
        <v>0.69469999999999998</v>
      </c>
      <c r="G589">
        <f>VLOOKUP(C589,away!$B$2:$E$405,4,FALSE)</f>
        <v>0.72940000000000005</v>
      </c>
      <c r="H589">
        <f>VLOOKUP(A589,away!$A$2:$E$405,3,FALSE)</f>
        <v>1.0562</v>
      </c>
      <c r="I589">
        <f>VLOOKUP(C589,away!$B$2:$E$405,3,FALSE)</f>
        <v>0.65859999999999996</v>
      </c>
      <c r="J589">
        <f>VLOOKUP(B589,home!$B$2:$E$405,4,FALSE)</f>
        <v>1.0703</v>
      </c>
      <c r="K589" s="3">
        <f t="shared" si="784"/>
        <v>0.63430481052400001</v>
      </c>
      <c r="L589" s="3">
        <f t="shared" si="785"/>
        <v>0.74451493639599997</v>
      </c>
      <c r="M589" s="5">
        <f t="shared" si="786"/>
        <v>0.2518756547149506</v>
      </c>
      <c r="N589" s="5">
        <f t="shared" si="787"/>
        <v>0.15976593943957518</v>
      </c>
      <c r="O589" s="5">
        <f t="shared" si="788"/>
        <v>0.18752518704980226</v>
      </c>
      <c r="P589" s="5">
        <f t="shared" si="789"/>
        <v>0.11894812824010249</v>
      </c>
      <c r="Q589" s="5">
        <f t="shared" si="790"/>
        <v>5.0670151972204293E-2</v>
      </c>
      <c r="R589" s="5">
        <f t="shared" si="791"/>
        <v>6.9807651354515762E-2</v>
      </c>
      <c r="S589" s="5">
        <f t="shared" si="792"/>
        <v>1.4043295716527267E-2</v>
      </c>
      <c r="T589" s="5">
        <f t="shared" si="793"/>
        <v>3.7724684972761331E-2</v>
      </c>
      <c r="U589" s="5">
        <f t="shared" si="794"/>
        <v>4.4279329065551577E-2</v>
      </c>
      <c r="V589" s="5">
        <f t="shared" si="795"/>
        <v>7.3688200618656592E-4</v>
      </c>
      <c r="W589" s="5">
        <f t="shared" si="796"/>
        <v>1.0713440381983777E-2</v>
      </c>
      <c r="X589" s="5">
        <f t="shared" si="797"/>
        <v>7.9763163845749888E-3</v>
      </c>
      <c r="Y589" s="5">
        <f t="shared" si="798"/>
        <v>2.9692433428681101E-3</v>
      </c>
      <c r="Z589" s="5">
        <f t="shared" si="799"/>
        <v>1.7324279702720484E-2</v>
      </c>
      <c r="AA589" s="5">
        <f t="shared" si="800"/>
        <v>1.0988873954298897E-2</v>
      </c>
      <c r="AB589" s="5">
        <f t="shared" si="801"/>
        <v>3.4851478057268399E-3</v>
      </c>
      <c r="AC589" s="5">
        <f t="shared" si="802"/>
        <v>2.1749505591583114E-5</v>
      </c>
      <c r="AD589" s="5">
        <f t="shared" si="803"/>
        <v>1.6988966928885971E-3</v>
      </c>
      <c r="AE589" s="5">
        <f t="shared" si="804"/>
        <v>1.2648539632493284E-3</v>
      </c>
      <c r="AF589" s="5">
        <f t="shared" si="805"/>
        <v>4.708513339994011E-4</v>
      </c>
      <c r="AG589" s="5">
        <f t="shared" si="806"/>
        <v>1.1685195032817864E-4</v>
      </c>
      <c r="AH589" s="5">
        <f t="shared" si="807"/>
        <v>3.224546250244363E-3</v>
      </c>
      <c r="AI589" s="5">
        <f t="shared" si="808"/>
        <v>2.0453451982871255E-3</v>
      </c>
      <c r="AJ589" s="5">
        <f t="shared" si="809"/>
        <v>6.4868614922784416E-4</v>
      </c>
      <c r="AK589" s="5">
        <f t="shared" si="810"/>
        <v>1.3715491499183697E-4</v>
      </c>
      <c r="AL589" s="5">
        <f t="shared" si="811"/>
        <v>4.1084764356352787E-7</v>
      </c>
      <c r="AM589" s="5">
        <f t="shared" si="812"/>
        <v>2.1552366897651043E-4</v>
      </c>
      <c r="AN589" s="5">
        <f t="shared" si="813"/>
        <v>1.6046059069987919E-4</v>
      </c>
      <c r="AO589" s="5">
        <f t="shared" si="814"/>
        <v>5.9732653239492572E-5</v>
      </c>
      <c r="AP589" s="5">
        <f t="shared" si="815"/>
        <v>1.4823950842455048E-5</v>
      </c>
      <c r="AQ589" s="5">
        <f t="shared" si="816"/>
        <v>2.7591632046519618E-6</v>
      </c>
      <c r="AR589" s="5">
        <f t="shared" si="817"/>
        <v>4.8014456928132857E-4</v>
      </c>
      <c r="AS589" s="5">
        <f t="shared" si="818"/>
        <v>3.0455801004212075E-4</v>
      </c>
      <c r="AT589" s="5">
        <f t="shared" si="819"/>
        <v>9.6591305426666933E-5</v>
      </c>
      <c r="AU589" s="5">
        <f t="shared" si="820"/>
        <v>2.0422776562309264E-5</v>
      </c>
      <c r="AV589" s="5">
        <f t="shared" si="821"/>
        <v>3.2385663544323903E-6</v>
      </c>
      <c r="AW589" s="5">
        <f t="shared" si="822"/>
        <v>5.3895154303027931E-9</v>
      </c>
      <c r="AX589" s="5">
        <f t="shared" si="823"/>
        <v>2.2784616668930449E-5</v>
      </c>
      <c r="AY589" s="5">
        <f t="shared" si="824"/>
        <v>1.6963487430075994E-5</v>
      </c>
      <c r="AZ589" s="5">
        <f t="shared" si="825"/>
        <v>6.3147848825286859E-6</v>
      </c>
      <c r="BA589" s="5">
        <f t="shared" si="826"/>
        <v>1.567150555056756E-6</v>
      </c>
      <c r="BB589" s="5">
        <f t="shared" si="827"/>
        <v>2.9169174895525912E-7</v>
      </c>
      <c r="BC589" s="5">
        <f t="shared" si="828"/>
        <v>4.3433772784132562E-8</v>
      </c>
      <c r="BD589" s="5">
        <f t="shared" si="829"/>
        <v>5.9579133909895508E-5</v>
      </c>
      <c r="BE589" s="5">
        <f t="shared" si="830"/>
        <v>3.7791331245900295E-5</v>
      </c>
      <c r="BF589" s="5">
        <f t="shared" si="831"/>
        <v>1.1985611602690252E-5</v>
      </c>
      <c r="BG589" s="5">
        <f t="shared" si="832"/>
        <v>2.5341770322195661E-6</v>
      </c>
      <c r="BH589" s="5">
        <f t="shared" si="833"/>
        <v>4.0186017056407599E-7</v>
      </c>
      <c r="BI589" s="5">
        <f t="shared" si="834"/>
        <v>5.0980367869357723E-8</v>
      </c>
      <c r="BJ589" s="8">
        <f t="shared" si="835"/>
        <v>0.27387249562645455</v>
      </c>
      <c r="BK589" s="8">
        <f t="shared" si="836"/>
        <v>0.38564308451843216</v>
      </c>
      <c r="BL589" s="8">
        <f t="shared" si="837"/>
        <v>0.32315922006464259</v>
      </c>
      <c r="BM589" s="8">
        <f t="shared" si="838"/>
        <v>0.16138940904318433</v>
      </c>
      <c r="BN589" s="8">
        <f t="shared" si="839"/>
        <v>0.83859271277115044</v>
      </c>
    </row>
    <row r="590" spans="1:66" x14ac:dyDescent="0.25">
      <c r="A590" t="s">
        <v>80</v>
      </c>
      <c r="B590" t="s">
        <v>97</v>
      </c>
      <c r="C590" t="s">
        <v>82</v>
      </c>
      <c r="D590" t="s">
        <v>527</v>
      </c>
      <c r="E590">
        <f>VLOOKUP(A590,home!$A$2:$E$405,3,FALSE)</f>
        <v>1.2518</v>
      </c>
      <c r="F590">
        <f>VLOOKUP(B590,home!$B$2:$E$405,3,FALSE)</f>
        <v>1.042</v>
      </c>
      <c r="G590">
        <f>VLOOKUP(C590,away!$B$2:$E$405,4,FALSE)</f>
        <v>0.83360000000000001</v>
      </c>
      <c r="H590">
        <f>VLOOKUP(A590,away!$A$2:$E$405,3,FALSE)</f>
        <v>1.0562</v>
      </c>
      <c r="I590">
        <f>VLOOKUP(C590,away!$B$2:$E$405,3,FALSE)</f>
        <v>0.78210000000000002</v>
      </c>
      <c r="J590">
        <f>VLOOKUP(B590,home!$B$2:$E$405,4,FALSE)</f>
        <v>0.90559999999999996</v>
      </c>
      <c r="K590" s="3">
        <f t="shared" si="784"/>
        <v>1.08732750016</v>
      </c>
      <c r="L590" s="3">
        <f t="shared" si="785"/>
        <v>0.74807452051199996</v>
      </c>
      <c r="M590" s="5">
        <f t="shared" si="786"/>
        <v>0.15954934673756527</v>
      </c>
      <c r="N590" s="5">
        <f t="shared" si="787"/>
        <v>0.17348239234031787</v>
      </c>
      <c r="O590" s="5">
        <f t="shared" si="788"/>
        <v>0.11935480105870695</v>
      </c>
      <c r="P590" s="5">
        <f t="shared" si="789"/>
        <v>0.12977775746725795</v>
      </c>
      <c r="Q590" s="5">
        <f t="shared" si="790"/>
        <v>9.4316087992587061E-2</v>
      </c>
      <c r="R590" s="5">
        <f t="shared" si="791"/>
        <v>4.4643142786398665E-2</v>
      </c>
      <c r="S590" s="5">
        <f t="shared" si="792"/>
        <v>2.6390371815394241E-2</v>
      </c>
      <c r="T590" s="5">
        <f t="shared" si="793"/>
        <v>7.0555462301622171E-2</v>
      </c>
      <c r="U590" s="5">
        <f t="shared" si="794"/>
        <v>4.8541716845220795E-2</v>
      </c>
      <c r="V590" s="5">
        <f t="shared" si="795"/>
        <v>2.3851090190104944E-3</v>
      </c>
      <c r="W590" s="5">
        <f t="shared" si="796"/>
        <v>3.4184158727283441E-2</v>
      </c>
      <c r="X590" s="5">
        <f t="shared" si="797"/>
        <v>2.5572298149018659E-2</v>
      </c>
      <c r="Y590" s="5">
        <f t="shared" si="798"/>
        <v>9.5649923381085165E-3</v>
      </c>
      <c r="Z590" s="5">
        <f t="shared" si="799"/>
        <v>1.1132132544694646E-2</v>
      </c>
      <c r="AA590" s="5">
        <f t="shared" si="800"/>
        <v>1.2104273851272608E-2</v>
      </c>
      <c r="AB590" s="5">
        <f t="shared" si="801"/>
        <v>6.5806549139781501E-3</v>
      </c>
      <c r="AC590" s="5">
        <f t="shared" si="802"/>
        <v>1.2125327764239081E-4</v>
      </c>
      <c r="AD590" s="5">
        <f t="shared" si="803"/>
        <v>9.2923439635024356E-3</v>
      </c>
      <c r="AE590" s="5">
        <f t="shared" si="804"/>
        <v>6.9513657549296615E-3</v>
      </c>
      <c r="AF590" s="5">
        <f t="shared" si="805"/>
        <v>2.6000698020112708E-3</v>
      </c>
      <c r="AG590" s="5">
        <f t="shared" si="806"/>
        <v>6.4834865681243753E-4</v>
      </c>
      <c r="AH590" s="5">
        <f t="shared" si="807"/>
        <v>2.0819161789121187E-3</v>
      </c>
      <c r="AI590" s="5">
        <f t="shared" si="808"/>
        <v>2.2637247143591733E-3</v>
      </c>
      <c r="AJ590" s="5">
        <f t="shared" si="809"/>
        <v>1.2307050673572848E-3</v>
      </c>
      <c r="AK590" s="5">
        <f t="shared" si="810"/>
        <v>4.460598214412804E-4</v>
      </c>
      <c r="AL590" s="5">
        <f t="shared" si="811"/>
        <v>3.9451063334950828E-6</v>
      </c>
      <c r="AM590" s="5">
        <f t="shared" si="812"/>
        <v>2.0207642264923943E-3</v>
      </c>
      <c r="AN590" s="5">
        <f t="shared" si="813"/>
        <v>1.5116822298011003E-3</v>
      </c>
      <c r="AO590" s="5">
        <f t="shared" si="814"/>
        <v>5.6542547961248443E-4</v>
      </c>
      <c r="AP590" s="5">
        <f t="shared" si="815"/>
        <v>1.4099346484879234E-4</v>
      </c>
      <c r="AQ590" s="5">
        <f t="shared" si="816"/>
        <v>2.6368404653021454E-5</v>
      </c>
      <c r="AR590" s="5">
        <f t="shared" si="817"/>
        <v>3.1148568945717171E-4</v>
      </c>
      <c r="AS590" s="5">
        <f t="shared" si="818"/>
        <v>3.3868695605308055E-4</v>
      </c>
      <c r="AT590" s="5">
        <f t="shared" si="819"/>
        <v>1.8413182063099792E-4</v>
      </c>
      <c r="AU590" s="5">
        <f t="shared" si="820"/>
        <v>6.6737197408870847E-5</v>
      </c>
      <c r="AV590" s="5">
        <f t="shared" si="821"/>
        <v>1.8141297506567987E-5</v>
      </c>
      <c r="AW590" s="5">
        <f t="shared" si="822"/>
        <v>8.9137704868236351E-8</v>
      </c>
      <c r="AX590" s="5">
        <f t="shared" si="823"/>
        <v>3.6620541913412181E-4</v>
      </c>
      <c r="AY590" s="5">
        <f t="shared" si="824"/>
        <v>2.7394894332765415E-4</v>
      </c>
      <c r="AZ590" s="5">
        <f t="shared" si="825"/>
        <v>1.0246711221230194E-4</v>
      </c>
      <c r="BA590" s="5">
        <f t="shared" si="826"/>
        <v>2.5551011945489031E-5</v>
      </c>
      <c r="BB590" s="5">
        <f t="shared" si="827"/>
        <v>4.778515252429521E-6</v>
      </c>
      <c r="BC590" s="5">
        <f t="shared" si="828"/>
        <v>7.1493710124409852E-7</v>
      </c>
      <c r="BD590" s="5">
        <f t="shared" si="829"/>
        <v>3.8835751297837239E-5</v>
      </c>
      <c r="BE590" s="5">
        <f t="shared" si="830"/>
        <v>4.2227180375512833E-5</v>
      </c>
      <c r="BF590" s="5">
        <f t="shared" si="831"/>
        <v>2.2957387238255886E-5</v>
      </c>
      <c r="BG590" s="5">
        <f t="shared" si="832"/>
        <v>8.3207328253259567E-6</v>
      </c>
      <c r="BH590" s="5">
        <f t="shared" si="833"/>
        <v>2.2618404056152305E-6</v>
      </c>
      <c r="BI590" s="5">
        <f t="shared" si="834"/>
        <v>4.9187225479969804E-7</v>
      </c>
      <c r="BJ590" s="8">
        <f t="shared" si="835"/>
        <v>0.43220641977057461</v>
      </c>
      <c r="BK590" s="8">
        <f t="shared" si="836"/>
        <v>0.31850173236653151</v>
      </c>
      <c r="BL590" s="8">
        <f t="shared" si="837"/>
        <v>0.23828127296310112</v>
      </c>
      <c r="BM590" s="8">
        <f t="shared" si="838"/>
        <v>0.27872416945644518</v>
      </c>
      <c r="BN590" s="8">
        <f t="shared" si="839"/>
        <v>0.72112352838283378</v>
      </c>
    </row>
    <row r="591" spans="1:66" x14ac:dyDescent="0.25">
      <c r="A591" t="s">
        <v>80</v>
      </c>
      <c r="B591" t="s">
        <v>76</v>
      </c>
      <c r="C591" t="s">
        <v>84</v>
      </c>
      <c r="D591" t="s">
        <v>527</v>
      </c>
      <c r="E591">
        <f>VLOOKUP(A591,home!$A$2:$E$405,3,FALSE)</f>
        <v>1.2518</v>
      </c>
      <c r="F591">
        <f>VLOOKUP(B591,home!$B$2:$E$405,3,FALSE)</f>
        <v>0.35020000000000001</v>
      </c>
      <c r="G591">
        <f>VLOOKUP(C591,away!$B$2:$E$405,4,FALSE)</f>
        <v>0.83360000000000001</v>
      </c>
      <c r="H591">
        <f>VLOOKUP(A591,away!$A$2:$E$405,3,FALSE)</f>
        <v>1.0562</v>
      </c>
      <c r="I591">
        <f>VLOOKUP(C591,away!$B$2:$E$405,3,FALSE)</f>
        <v>0.86450000000000005</v>
      </c>
      <c r="J591">
        <f>VLOOKUP(B591,home!$B$2:$E$405,4,FALSE)</f>
        <v>1.0980000000000001</v>
      </c>
      <c r="K591" s="3">
        <f t="shared" si="784"/>
        <v>0.36543386809600004</v>
      </c>
      <c r="L591" s="3">
        <f t="shared" si="785"/>
        <v>1.0025672202000002</v>
      </c>
      <c r="M591" s="5">
        <f t="shared" si="786"/>
        <v>0.25461540492772622</v>
      </c>
      <c r="N591" s="5">
        <f t="shared" si="787"/>
        <v>9.3045092299568324E-2</v>
      </c>
      <c r="O591" s="5">
        <f t="shared" si="788"/>
        <v>0.25526905873848793</v>
      </c>
      <c r="P591" s="5">
        <f t="shared" si="789"/>
        <v>9.3283959540030659E-2</v>
      </c>
      <c r="Q591" s="5">
        <f t="shared" si="790"/>
        <v>1.70009139931903E-2</v>
      </c>
      <c r="R591" s="5">
        <f t="shared" si="791"/>
        <v>0.12796219531125819</v>
      </c>
      <c r="S591" s="5">
        <f t="shared" si="792"/>
        <v>8.5441581096950443E-3</v>
      </c>
      <c r="T591" s="5">
        <f t="shared" si="793"/>
        <v>1.7044559083012084E-2</v>
      </c>
      <c r="U591" s="5">
        <f t="shared" si="794"/>
        <v>4.6761720002648909E-2</v>
      </c>
      <c r="V591" s="5">
        <f t="shared" si="795"/>
        <v>3.4781560475697731E-4</v>
      </c>
      <c r="W591" s="5">
        <f t="shared" si="796"/>
        <v>2.0709032538996489E-3</v>
      </c>
      <c r="X591" s="5">
        <f t="shared" si="797"/>
        <v>2.0762197185653065E-3</v>
      </c>
      <c r="Y591" s="5">
        <f t="shared" si="798"/>
        <v>1.0407749158832229E-3</v>
      </c>
      <c r="Z591" s="5">
        <f t="shared" si="799"/>
        <v>4.2763567481299211E-2</v>
      </c>
      <c r="AA591" s="5">
        <f t="shared" si="800"/>
        <v>1.562725587827549E-2</v>
      </c>
      <c r="AB591" s="5">
        <f t="shared" si="801"/>
        <v>2.8553642816620834E-3</v>
      </c>
      <c r="AC591" s="5">
        <f t="shared" si="802"/>
        <v>7.9643690477877317E-6</v>
      </c>
      <c r="AD591" s="5">
        <f t="shared" si="803"/>
        <v>1.8919454663128535E-4</v>
      </c>
      <c r="AE591" s="5">
        <f t="shared" si="804"/>
        <v>1.8968025069312711E-4</v>
      </c>
      <c r="AF591" s="5">
        <f t="shared" si="805"/>
        <v>9.5083600832123784E-5</v>
      </c>
      <c r="AG591" s="5">
        <f t="shared" si="806"/>
        <v>3.1775900457622928E-5</v>
      </c>
      <c r="AH591" s="5">
        <f t="shared" si="807"/>
        <v>1.0718337743890317E-2</v>
      </c>
      <c r="AI591" s="5">
        <f t="shared" si="808"/>
        <v>3.9168436213091922E-3</v>
      </c>
      <c r="AJ591" s="5">
        <f t="shared" si="809"/>
        <v>7.1567365763108121E-4</v>
      </c>
      <c r="AK591" s="5">
        <f t="shared" si="810"/>
        <v>8.717713100084618E-5</v>
      </c>
      <c r="AL591" s="5">
        <f t="shared" si="811"/>
        <v>1.1671687818364219E-7</v>
      </c>
      <c r="AM591" s="5">
        <f t="shared" si="812"/>
        <v>1.3827618999627934E-5</v>
      </c>
      <c r="AN591" s="5">
        <f t="shared" si="813"/>
        <v>1.3863117542441686E-5</v>
      </c>
      <c r="AO591" s="5">
        <f t="shared" si="814"/>
        <v>6.9493536089158088E-6</v>
      </c>
      <c r="AP591" s="5">
        <f t="shared" si="815"/>
        <v>2.3223980432925209E-6</v>
      </c>
      <c r="AQ591" s="5">
        <f t="shared" si="816"/>
        <v>5.8209003761542552E-7</v>
      </c>
      <c r="AR591" s="5">
        <f t="shared" si="817"/>
        <v>2.1491708154113723E-3</v>
      </c>
      <c r="AS591" s="5">
        <f t="shared" si="818"/>
        <v>7.8537980427481212E-4</v>
      </c>
      <c r="AT591" s="5">
        <f t="shared" si="819"/>
        <v>1.4350218990031202E-4</v>
      </c>
      <c r="AU591" s="5">
        <f t="shared" si="820"/>
        <v>1.7480186778505929E-5</v>
      </c>
      <c r="AV591" s="5">
        <f t="shared" si="821"/>
        <v>1.5969630673774945E-6</v>
      </c>
      <c r="AW591" s="5">
        <f t="shared" si="822"/>
        <v>1.1878277253766454E-9</v>
      </c>
      <c r="AX591" s="5">
        <f t="shared" si="823"/>
        <v>8.4218004959862995E-7</v>
      </c>
      <c r="AY591" s="5">
        <f t="shared" si="824"/>
        <v>8.4434211123399686E-7</v>
      </c>
      <c r="AZ591" s="5">
        <f t="shared" si="825"/>
        <v>4.2325486167883374E-7</v>
      </c>
      <c r="BA591" s="5">
        <f t="shared" si="826"/>
        <v>1.4144715003649465E-7</v>
      </c>
      <c r="BB591" s="5">
        <f t="shared" si="827"/>
        <v>3.54525690043252E-8</v>
      </c>
      <c r="BC591" s="5">
        <f t="shared" si="828"/>
        <v>7.1087167111230026E-9</v>
      </c>
      <c r="BD591" s="5">
        <f t="shared" si="829"/>
        <v>3.5911470169032434E-4</v>
      </c>
      <c r="BE591" s="5">
        <f t="shared" si="830"/>
        <v>1.3123267452883636E-4</v>
      </c>
      <c r="BF591" s="5">
        <f t="shared" si="831"/>
        <v>2.3978431936828047E-5</v>
      </c>
      <c r="BG591" s="5">
        <f t="shared" si="832"/>
        <v>2.9208437111839128E-6</v>
      </c>
      <c r="BH591" s="5">
        <f t="shared" si="833"/>
        <v>2.6684380387045325E-7</v>
      </c>
      <c r="BI591" s="5">
        <f t="shared" si="834"/>
        <v>1.9502752685166023E-8</v>
      </c>
      <c r="BJ591" s="8">
        <f t="shared" si="835"/>
        <v>0.1328240359264232</v>
      </c>
      <c r="BK591" s="8">
        <f t="shared" si="836"/>
        <v>0.35680026361024608</v>
      </c>
      <c r="BL591" s="8">
        <f t="shared" si="837"/>
        <v>0.46752828932402024</v>
      </c>
      <c r="BM591" s="8">
        <f t="shared" si="838"/>
        <v>0.15873868837744351</v>
      </c>
      <c r="BN591" s="8">
        <f t="shared" si="839"/>
        <v>0.84117662481026156</v>
      </c>
    </row>
    <row r="592" spans="1:66" x14ac:dyDescent="0.25">
      <c r="A592" t="s">
        <v>80</v>
      </c>
      <c r="B592" t="s">
        <v>96</v>
      </c>
      <c r="C592" t="s">
        <v>412</v>
      </c>
      <c r="D592" t="s">
        <v>527</v>
      </c>
      <c r="E592">
        <f>VLOOKUP(A592,home!$A$2:$E$405,3,FALSE)</f>
        <v>1.2518</v>
      </c>
      <c r="F592">
        <f>VLOOKUP(B592,home!$B$2:$E$405,3,FALSE)</f>
        <v>0.97250000000000003</v>
      </c>
      <c r="G592">
        <f>VLOOKUP(C592,away!$B$2:$E$405,4,FALSE)</f>
        <v>0.93779999999999997</v>
      </c>
      <c r="H592">
        <f>VLOOKUP(A592,away!$A$2:$E$405,3,FALSE)</f>
        <v>1.0562</v>
      </c>
      <c r="I592">
        <f>VLOOKUP(C592,away!$B$2:$E$405,3,FALSE)</f>
        <v>1.0290999999999999</v>
      </c>
      <c r="J592">
        <f>VLOOKUP(B592,home!$B$2:$E$405,4,FALSE)</f>
        <v>0.94679999999999997</v>
      </c>
      <c r="K592" s="3">
        <f t="shared" si="784"/>
        <v>1.1416547439000002</v>
      </c>
      <c r="L592" s="3">
        <f t="shared" si="785"/>
        <v>1.0291104556559998</v>
      </c>
      <c r="M592" s="5">
        <f t="shared" si="786"/>
        <v>0.11409028166777722</v>
      </c>
      <c r="N592" s="5">
        <f t="shared" si="787"/>
        <v>0.13025171129890509</v>
      </c>
      <c r="O592" s="5">
        <f t="shared" si="788"/>
        <v>0.11741150175304757</v>
      </c>
      <c r="P592" s="5">
        <f t="shared" si="789"/>
        <v>0.13404339796478995</v>
      </c>
      <c r="Q592" s="5">
        <f t="shared" si="790"/>
        <v>7.4351242052744154E-2</v>
      </c>
      <c r="R592" s="5">
        <f t="shared" si="791"/>
        <v>6.0414702034167003E-2</v>
      </c>
      <c r="S592" s="5">
        <f t="shared" si="792"/>
        <v>3.9371522874900797E-2</v>
      </c>
      <c r="T592" s="5">
        <f t="shared" si="793"/>
        <v>7.6515640587489067E-2</v>
      </c>
      <c r="U592" s="5">
        <f t="shared" si="794"/>
        <v>6.897273117861176E-2</v>
      </c>
      <c r="V592" s="5">
        <f t="shared" si="795"/>
        <v>5.139684732373067E-3</v>
      </c>
      <c r="W592" s="5">
        <f t="shared" si="796"/>
        <v>2.8294482734790839E-2</v>
      </c>
      <c r="X592" s="5">
        <f t="shared" si="797"/>
        <v>2.9118148019751419E-2</v>
      </c>
      <c r="Y592" s="5">
        <f t="shared" si="798"/>
        <v>1.4982895288232616E-2</v>
      </c>
      <c r="Z592" s="5">
        <f t="shared" si="799"/>
        <v>2.0724467179567687E-2</v>
      </c>
      <c r="AA592" s="5">
        <f t="shared" si="800"/>
        <v>2.3660186270353309E-2</v>
      </c>
      <c r="AB592" s="5">
        <f t="shared" si="801"/>
        <v>1.3505881948553259E-2</v>
      </c>
      <c r="AC592" s="5">
        <f t="shared" si="802"/>
        <v>3.7740988754917829E-4</v>
      </c>
      <c r="AD592" s="5">
        <f t="shared" si="803"/>
        <v>8.0756326100926545E-3</v>
      </c>
      <c r="AE592" s="5">
        <f t="shared" si="804"/>
        <v>8.3107179550829021E-3</v>
      </c>
      <c r="AF592" s="5">
        <f t="shared" si="805"/>
        <v>4.276323370791933E-3</v>
      </c>
      <c r="AG592" s="5">
        <f t="shared" si="806"/>
        <v>1.4669363642160289E-3</v>
      </c>
      <c r="AH592" s="5">
        <f t="shared" si="807"/>
        <v>5.3319414655981787E-3</v>
      </c>
      <c r="AI592" s="5">
        <f t="shared" si="808"/>
        <v>6.0872362683972803E-3</v>
      </c>
      <c r="AJ592" s="5">
        <f t="shared" si="809"/>
        <v>3.4747610815279461E-3</v>
      </c>
      <c r="AK592" s="5">
        <f t="shared" si="810"/>
        <v>1.3223258242151578E-3</v>
      </c>
      <c r="AL592" s="5">
        <f t="shared" si="811"/>
        <v>1.7736586504331213E-5</v>
      </c>
      <c r="AM592" s="5">
        <f t="shared" si="812"/>
        <v>1.8439168558611629E-3</v>
      </c>
      <c r="AN592" s="5">
        <f t="shared" si="813"/>
        <v>1.8975941157270597E-3</v>
      </c>
      <c r="AO592" s="5">
        <f t="shared" si="814"/>
        <v>9.7641697254300926E-4</v>
      </c>
      <c r="AP592" s="5">
        <f t="shared" si="815"/>
        <v>3.3494697184132939E-4</v>
      </c>
      <c r="AQ592" s="5">
        <f t="shared" si="816"/>
        <v>8.6174357703056945E-5</v>
      </c>
      <c r="AR592" s="5">
        <f t="shared" si="817"/>
        <v>1.0974313422385724E-3</v>
      </c>
      <c r="AS592" s="5">
        <f t="shared" si="818"/>
        <v>1.252887697971211E-3</v>
      </c>
      <c r="AT592" s="5">
        <f t="shared" si="819"/>
        <v>7.1518259198139205E-4</v>
      </c>
      <c r="AU592" s="5">
        <f t="shared" si="820"/>
        <v>2.7216386629675142E-4</v>
      </c>
      <c r="AV592" s="5">
        <f t="shared" si="821"/>
        <v>7.7679292268962924E-5</v>
      </c>
      <c r="AW592" s="5">
        <f t="shared" si="822"/>
        <v>5.7884770643987291E-7</v>
      </c>
      <c r="AX592" s="5">
        <f t="shared" si="823"/>
        <v>3.5085273764184471E-4</v>
      </c>
      <c r="AY592" s="5">
        <f t="shared" si="824"/>
        <v>3.6106622070275371E-4</v>
      </c>
      <c r="AZ592" s="5">
        <f t="shared" si="825"/>
        <v>1.8578851145470036E-4</v>
      </c>
      <c r="BA592" s="5">
        <f t="shared" si="826"/>
        <v>6.3732299892932203E-5</v>
      </c>
      <c r="BB592" s="5">
        <f t="shared" si="827"/>
        <v>1.639689404570507E-5</v>
      </c>
      <c r="BC592" s="5">
        <f t="shared" si="828"/>
        <v>3.3748430205437402E-6</v>
      </c>
      <c r="BD592" s="5">
        <f t="shared" si="829"/>
        <v>1.8822967811038538E-4</v>
      </c>
      <c r="BE592" s="5">
        <f t="shared" si="830"/>
        <v>2.1489330495749151E-4</v>
      </c>
      <c r="BF592" s="5">
        <f t="shared" si="831"/>
        <v>1.2266698051853484E-4</v>
      </c>
      <c r="BG592" s="5">
        <f t="shared" si="832"/>
        <v>4.6681113409624718E-5</v>
      </c>
      <c r="BH592" s="5">
        <f t="shared" si="833"/>
        <v>1.3323428643657996E-5</v>
      </c>
      <c r="BI592" s="5">
        <f t="shared" si="834"/>
        <v>3.0421511032090575E-6</v>
      </c>
      <c r="BJ592" s="8">
        <f t="shared" si="835"/>
        <v>0.38176399106253078</v>
      </c>
      <c r="BK592" s="8">
        <f t="shared" si="836"/>
        <v>0.29340109993459734</v>
      </c>
      <c r="BL592" s="8">
        <f t="shared" si="837"/>
        <v>0.30418544927197128</v>
      </c>
      <c r="BM592" s="8">
        <f t="shared" si="838"/>
        <v>0.3691516833042397</v>
      </c>
      <c r="BN592" s="8">
        <f t="shared" si="839"/>
        <v>0.63056283677143088</v>
      </c>
    </row>
    <row r="593" spans="1:66" x14ac:dyDescent="0.25">
      <c r="A593" t="s">
        <v>80</v>
      </c>
      <c r="B593" t="s">
        <v>110</v>
      </c>
      <c r="C593" t="s">
        <v>85</v>
      </c>
      <c r="D593" t="s">
        <v>527</v>
      </c>
      <c r="E593">
        <f>VLOOKUP(A593,home!$A$2:$E$405,3,FALSE)</f>
        <v>1.2518</v>
      </c>
      <c r="F593">
        <f>VLOOKUP(B593,home!$B$2:$E$405,3,FALSE)</f>
        <v>1.0323</v>
      </c>
      <c r="G593">
        <f>VLOOKUP(C593,away!$B$2:$E$405,4,FALSE)</f>
        <v>0.7641</v>
      </c>
      <c r="H593">
        <f>VLOOKUP(A593,away!$A$2:$E$405,3,FALSE)</f>
        <v>1.0562</v>
      </c>
      <c r="I593">
        <f>VLOOKUP(C593,away!$B$2:$E$405,3,FALSE)</f>
        <v>1.3584000000000001</v>
      </c>
      <c r="J593">
        <f>VLOOKUP(B593,home!$B$2:$E$405,4,FALSE)</f>
        <v>0.47789999999999999</v>
      </c>
      <c r="K593" s="3">
        <f t="shared" si="784"/>
        <v>0.98739534227400005</v>
      </c>
      <c r="L593" s="3">
        <f t="shared" si="785"/>
        <v>0.68566324003200008</v>
      </c>
      <c r="M593" s="5">
        <f t="shared" si="786"/>
        <v>0.187672176116259</v>
      </c>
      <c r="N593" s="5">
        <f t="shared" si="787"/>
        <v>0.18530663257161997</v>
      </c>
      <c r="O593" s="5">
        <f t="shared" si="788"/>
        <v>0.12867991233973028</v>
      </c>
      <c r="P593" s="5">
        <f t="shared" si="789"/>
        <v>0.12705794608847629</v>
      </c>
      <c r="Q593" s="5">
        <f t="shared" si="790"/>
        <v>9.1485452946848511E-2</v>
      </c>
      <c r="R593" s="5">
        <f t="shared" si="791"/>
        <v>4.4115542810946609E-2</v>
      </c>
      <c r="S593" s="5">
        <f t="shared" si="792"/>
        <v>2.1505214569235681E-2</v>
      </c>
      <c r="T593" s="5">
        <f t="shared" si="793"/>
        <v>6.2728212083331236E-2</v>
      </c>
      <c r="U593" s="5">
        <f t="shared" si="794"/>
        <v>4.3559481493417929E-2</v>
      </c>
      <c r="V593" s="5">
        <f t="shared" si="795"/>
        <v>1.6177194663495402E-3</v>
      </c>
      <c r="W593" s="5">
        <f t="shared" si="796"/>
        <v>3.0110770041848482E-2</v>
      </c>
      <c r="X593" s="5">
        <f t="shared" si="797"/>
        <v>2.064584814675231E-2</v>
      </c>
      <c r="Y593" s="5">
        <f t="shared" si="798"/>
        <v>7.0780495667554276E-3</v>
      </c>
      <c r="Z593" s="5">
        <f t="shared" si="799"/>
        <v>1.0082802006508022E-2</v>
      </c>
      <c r="AA593" s="5">
        <f t="shared" si="800"/>
        <v>9.9557117382969608E-3</v>
      </c>
      <c r="AB593" s="5">
        <f t="shared" si="801"/>
        <v>4.9151116997085027E-3</v>
      </c>
      <c r="AC593" s="5">
        <f t="shared" si="802"/>
        <v>6.8451846790540017E-5</v>
      </c>
      <c r="AD593" s="5">
        <f t="shared" si="803"/>
        <v>7.4328085229011702E-3</v>
      </c>
      <c r="AE593" s="5">
        <f t="shared" si="804"/>
        <v>5.0964035743498804E-3</v>
      </c>
      <c r="AF593" s="5">
        <f t="shared" si="805"/>
        <v>1.7472082936497027E-3</v>
      </c>
      <c r="AG593" s="5">
        <f t="shared" si="806"/>
        <v>3.993321665448792E-4</v>
      </c>
      <c r="AH593" s="5">
        <f t="shared" si="807"/>
        <v>1.7283516730958602E-3</v>
      </c>
      <c r="AI593" s="5">
        <f t="shared" si="808"/>
        <v>1.7065663918263273E-3</v>
      </c>
      <c r="AJ593" s="5">
        <f t="shared" si="809"/>
        <v>8.4252785328533077E-4</v>
      </c>
      <c r="AK593" s="5">
        <f t="shared" si="810"/>
        <v>2.7730269269001596E-4</v>
      </c>
      <c r="AL593" s="5">
        <f t="shared" si="811"/>
        <v>1.8537326606755497E-6</v>
      </c>
      <c r="AM593" s="5">
        <f t="shared" si="812"/>
        <v>1.4678241031054215E-3</v>
      </c>
      <c r="AN593" s="5">
        <f t="shared" si="813"/>
        <v>1.0064330303323277E-3</v>
      </c>
      <c r="AO593" s="5">
        <f t="shared" si="814"/>
        <v>3.4503706622644406E-4</v>
      </c>
      <c r="AP593" s="5">
        <f t="shared" si="815"/>
        <v>7.8859744253319806E-5</v>
      </c>
      <c r="AQ593" s="5">
        <f t="shared" si="816"/>
        <v>1.351780693820654E-5</v>
      </c>
      <c r="AR593" s="5">
        <f t="shared" si="817"/>
        <v>2.3701344161792721E-4</v>
      </c>
      <c r="AS593" s="5">
        <f t="shared" si="818"/>
        <v>2.3402596830987194E-4</v>
      </c>
      <c r="AT593" s="5">
        <f t="shared" si="819"/>
        <v>1.1553807554016512E-4</v>
      </c>
      <c r="AU593" s="5">
        <f t="shared" si="820"/>
        <v>3.8027252547886887E-5</v>
      </c>
      <c r="AV593" s="5">
        <f t="shared" si="821"/>
        <v>9.3869830113151509E-6</v>
      </c>
      <c r="AW593" s="5">
        <f t="shared" si="822"/>
        <v>3.4861537895008112E-8</v>
      </c>
      <c r="AX593" s="5">
        <f t="shared" si="823"/>
        <v>2.4155378044730074E-4</v>
      </c>
      <c r="AY593" s="5">
        <f t="shared" si="824"/>
        <v>1.6562454774347461E-4</v>
      </c>
      <c r="AZ593" s="5">
        <f t="shared" si="825"/>
        <v>5.6781332017312749E-5</v>
      </c>
      <c r="BA593" s="5">
        <f t="shared" si="826"/>
        <v>1.2977624028107801E-5</v>
      </c>
      <c r="BB593" s="5">
        <f t="shared" si="827"/>
        <v>2.2245699347573824E-6</v>
      </c>
      <c r="BC593" s="5">
        <f t="shared" si="828"/>
        <v>3.0506116582870448E-7</v>
      </c>
      <c r="BD593" s="5">
        <f t="shared" si="829"/>
        <v>2.7085234051813862E-5</v>
      </c>
      <c r="BE593" s="5">
        <f t="shared" si="830"/>
        <v>2.6743833947162148E-5</v>
      </c>
      <c r="BF593" s="5">
        <f t="shared" si="831"/>
        <v>1.3203368536988594E-5</v>
      </c>
      <c r="BG593" s="5">
        <f t="shared" si="832"/>
        <v>4.345648198583206E-6</v>
      </c>
      <c r="BH593" s="5">
        <f t="shared" si="833"/>
        <v>1.0727181976106139E-6</v>
      </c>
      <c r="BI593" s="5">
        <f t="shared" si="834"/>
        <v>2.1183939037865616E-7</v>
      </c>
      <c r="BJ593" s="8">
        <f t="shared" si="835"/>
        <v>0.41542185658079411</v>
      </c>
      <c r="BK593" s="8">
        <f t="shared" si="836"/>
        <v>0.33808898636751522</v>
      </c>
      <c r="BL593" s="8">
        <f t="shared" si="837"/>
        <v>0.23648716305634757</v>
      </c>
      <c r="BM593" s="8">
        <f t="shared" si="838"/>
        <v>0.23559755545107858</v>
      </c>
      <c r="BN593" s="8">
        <f t="shared" si="839"/>
        <v>0.7643176628738807</v>
      </c>
    </row>
    <row r="594" spans="1:66" x14ac:dyDescent="0.25">
      <c r="A594" t="s">
        <v>80</v>
      </c>
      <c r="B594" t="s">
        <v>86</v>
      </c>
      <c r="C594" t="s">
        <v>258</v>
      </c>
      <c r="D594" t="s">
        <v>527</v>
      </c>
      <c r="E594">
        <f>VLOOKUP(A594,home!$A$2:$E$405,3,FALSE)</f>
        <v>1.2518</v>
      </c>
      <c r="F594">
        <f>VLOOKUP(B594,home!$B$2:$E$405,3,FALSE)</f>
        <v>0.86829999999999996</v>
      </c>
      <c r="G594">
        <f>VLOOKUP(C594,away!$B$2:$E$405,4,FALSE)</f>
        <v>1.4008</v>
      </c>
      <c r="H594">
        <f>VLOOKUP(A594,away!$A$2:$E$405,3,FALSE)</f>
        <v>1.0562</v>
      </c>
      <c r="I594">
        <f>VLOOKUP(C594,away!$B$2:$E$405,3,FALSE)</f>
        <v>0.31369999999999998</v>
      </c>
      <c r="J594">
        <f>VLOOKUP(B594,home!$B$2:$E$405,4,FALSE)</f>
        <v>0.94679999999999997</v>
      </c>
      <c r="K594" s="3">
        <f t="shared" si="784"/>
        <v>1.5225826663519999</v>
      </c>
      <c r="L594" s="3">
        <f t="shared" si="785"/>
        <v>0.31370318719199997</v>
      </c>
      <c r="M594" s="5">
        <f t="shared" si="786"/>
        <v>0.15940839407868468</v>
      </c>
      <c r="N594" s="5">
        <f t="shared" si="787"/>
        <v>0.2427124576952141</v>
      </c>
      <c r="O594" s="5">
        <f t="shared" si="788"/>
        <v>5.0006921287641726E-2</v>
      </c>
      <c r="P594" s="5">
        <f t="shared" si="789"/>
        <v>7.613967155019212E-2</v>
      </c>
      <c r="Q594" s="5">
        <f t="shared" si="790"/>
        <v>0.18477489049721307</v>
      </c>
      <c r="R594" s="5">
        <f t="shared" si="791"/>
        <v>7.8436652947963398E-3</v>
      </c>
      <c r="S594" s="5">
        <f t="shared" si="792"/>
        <v>9.0918198148799943E-3</v>
      </c>
      <c r="T594" s="5">
        <f t="shared" si="793"/>
        <v>5.7964472062028531E-2</v>
      </c>
      <c r="U594" s="5">
        <f t="shared" si="794"/>
        <v>1.1942628818523657E-2</v>
      </c>
      <c r="V594" s="5">
        <f t="shared" si="795"/>
        <v>4.8251200495250839E-4</v>
      </c>
      <c r="W594" s="5">
        <f t="shared" si="796"/>
        <v>9.3778348482715157E-2</v>
      </c>
      <c r="X594" s="5">
        <f t="shared" si="797"/>
        <v>2.9418566808629802E-2</v>
      </c>
      <c r="Y594" s="5">
        <f t="shared" si="798"/>
        <v>4.6143490852439753E-3</v>
      </c>
      <c r="Z594" s="5">
        <f t="shared" si="799"/>
        <v>8.2019426741496344E-4</v>
      </c>
      <c r="AA594" s="5">
        <f t="shared" si="800"/>
        <v>1.2488135746073004E-3</v>
      </c>
      <c r="AB594" s="5">
        <f t="shared" si="801"/>
        <v>9.50710951101078E-4</v>
      </c>
      <c r="AC594" s="5">
        <f t="shared" si="802"/>
        <v>1.4404160532307997E-5</v>
      </c>
      <c r="AD594" s="5">
        <f t="shared" si="803"/>
        <v>3.5696321969724852E-2</v>
      </c>
      <c r="AE594" s="5">
        <f t="shared" si="804"/>
        <v>1.1198049972934497E-2</v>
      </c>
      <c r="AF594" s="5">
        <f t="shared" si="805"/>
        <v>1.7564319834224202E-3</v>
      </c>
      <c r="AG594" s="5">
        <f t="shared" si="806"/>
        <v>1.8366610376185981E-4</v>
      </c>
      <c r="AH594" s="5">
        <f t="shared" si="807"/>
        <v>6.4324388951170387E-5</v>
      </c>
      <c r="AI594" s="5">
        <f t="shared" si="808"/>
        <v>9.7939199640736124E-5</v>
      </c>
      <c r="AJ594" s="5">
        <f t="shared" si="809"/>
        <v>7.4560263864686439E-5</v>
      </c>
      <c r="AK594" s="5">
        <f t="shared" si="810"/>
        <v>3.7841388453000979E-5</v>
      </c>
      <c r="AL594" s="5">
        <f t="shared" si="811"/>
        <v>2.7519957357949988E-7</v>
      </c>
      <c r="AM594" s="5">
        <f t="shared" si="812"/>
        <v>1.087012021672463E-2</v>
      </c>
      <c r="AN594" s="5">
        <f t="shared" si="813"/>
        <v>3.40999135714671E-3</v>
      </c>
      <c r="AO594" s="5">
        <f t="shared" si="814"/>
        <v>5.3486257851704817E-4</v>
      </c>
      <c r="AP594" s="5">
        <f t="shared" si="815"/>
        <v>5.592936519684313E-5</v>
      </c>
      <c r="AQ594" s="5">
        <f t="shared" si="816"/>
        <v>4.3863050299687509E-6</v>
      </c>
      <c r="AR594" s="5">
        <f t="shared" si="817"/>
        <v>4.0357531656320067E-6</v>
      </c>
      <c r="AS594" s="5">
        <f t="shared" si="818"/>
        <v>6.1447678156665055E-6</v>
      </c>
      <c r="AT594" s="5">
        <f t="shared" si="819"/>
        <v>4.6779584824457323E-6</v>
      </c>
      <c r="AU594" s="5">
        <f t="shared" si="820"/>
        <v>2.3741928330953927E-6</v>
      </c>
      <c r="AV594" s="5">
        <f t="shared" si="821"/>
        <v>9.0372621356204748E-7</v>
      </c>
      <c r="AW594" s="5">
        <f t="shared" si="822"/>
        <v>3.6512794114275002E-9</v>
      </c>
      <c r="AX594" s="5">
        <f t="shared" si="823"/>
        <v>2.7584427705245594E-3</v>
      </c>
      <c r="AY594" s="5">
        <f t="shared" si="824"/>
        <v>8.6533228880028481E-4</v>
      </c>
      <c r="AZ594" s="5">
        <f t="shared" si="825"/>
        <v>1.3572874848839876E-4</v>
      </c>
      <c r="BA594" s="5">
        <f t="shared" si="826"/>
        <v>1.4192846998130684E-5</v>
      </c>
      <c r="BB594" s="5">
        <f t="shared" si="827"/>
        <v>1.113085334660501E-6</v>
      </c>
      <c r="BC594" s="5">
        <f t="shared" si="828"/>
        <v>6.9835683419934681E-8</v>
      </c>
      <c r="BD594" s="5">
        <f t="shared" si="829"/>
        <v>2.1100477179649382E-7</v>
      </c>
      <c r="BE594" s="5">
        <f t="shared" si="830"/>
        <v>3.2127220805490084E-7</v>
      </c>
      <c r="BF594" s="5">
        <f t="shared" si="831"/>
        <v>2.4458174758251273E-7</v>
      </c>
      <c r="BG594" s="5">
        <f t="shared" si="832"/>
        <v>1.2413197645840468E-7</v>
      </c>
      <c r="BH594" s="5">
        <f t="shared" si="833"/>
        <v>4.7250298923895356E-8</v>
      </c>
      <c r="BI594" s="5">
        <f t="shared" si="834"/>
        <v>1.4388497224294726E-8</v>
      </c>
      <c r="BJ594" s="8">
        <f t="shared" si="835"/>
        <v>0.68074772405933281</v>
      </c>
      <c r="BK594" s="8">
        <f t="shared" si="836"/>
        <v>0.24600240909761548</v>
      </c>
      <c r="BL594" s="8">
        <f t="shared" si="837"/>
        <v>7.2286504195590129E-2</v>
      </c>
      <c r="BM594" s="8">
        <f t="shared" si="838"/>
        <v>0.2781055025786906</v>
      </c>
      <c r="BN594" s="8">
        <f t="shared" si="839"/>
        <v>0.72088600040374196</v>
      </c>
    </row>
    <row r="595" spans="1:66" x14ac:dyDescent="0.25">
      <c r="A595" t="s">
        <v>80</v>
      </c>
      <c r="B595" t="s">
        <v>81</v>
      </c>
      <c r="C595" t="s">
        <v>83</v>
      </c>
      <c r="D595" t="s">
        <v>527</v>
      </c>
      <c r="E595">
        <f>VLOOKUP(A595,home!$A$2:$E$405,3,FALSE)</f>
        <v>1.2518</v>
      </c>
      <c r="F595">
        <f>VLOOKUP(B595,home!$B$2:$E$405,3,FALSE)</f>
        <v>1.042</v>
      </c>
      <c r="G595">
        <f>VLOOKUP(C595,away!$B$2:$E$405,4,FALSE)</f>
        <v>0.90300000000000002</v>
      </c>
      <c r="H595">
        <f>VLOOKUP(A595,away!$A$2:$E$405,3,FALSE)</f>
        <v>1.0562</v>
      </c>
      <c r="I595">
        <f>VLOOKUP(C595,away!$B$2:$E$405,3,FALSE)</f>
        <v>1.1526000000000001</v>
      </c>
      <c r="J595">
        <f>VLOOKUP(B595,home!$B$2:$E$405,4,FALSE)</f>
        <v>1.0290999999999999</v>
      </c>
      <c r="K595" s="3">
        <f t="shared" si="784"/>
        <v>1.1778511668</v>
      </c>
      <c r="L595" s="3">
        <f t="shared" si="785"/>
        <v>1.252801765092</v>
      </c>
      <c r="M595" s="5">
        <f t="shared" si="786"/>
        <v>8.7979369288558928E-2</v>
      </c>
      <c r="N595" s="5">
        <f t="shared" si="787"/>
        <v>0.10362660277085721</v>
      </c>
      <c r="O595" s="5">
        <f t="shared" si="788"/>
        <v>0.1102207091363875</v>
      </c>
      <c r="P595" s="5">
        <f t="shared" si="789"/>
        <v>0.12982359086181744</v>
      </c>
      <c r="Q595" s="5">
        <f t="shared" si="790"/>
        <v>6.1028357492587143E-2</v>
      </c>
      <c r="R595" s="5">
        <f t="shared" si="791"/>
        <v>6.9042349477879114E-2</v>
      </c>
      <c r="S595" s="5">
        <f t="shared" si="792"/>
        <v>4.7892377726014047E-2</v>
      </c>
      <c r="T595" s="5">
        <f t="shared" si="793"/>
        <v>7.6456433987378752E-2</v>
      </c>
      <c r="U595" s="5">
        <f t="shared" si="794"/>
        <v>8.132161189113328E-2</v>
      </c>
      <c r="V595" s="5">
        <f t="shared" si="795"/>
        <v>7.8522960067919992E-3</v>
      </c>
      <c r="W595" s="5">
        <f t="shared" si="796"/>
        <v>2.3960774026843767E-2</v>
      </c>
      <c r="X595" s="5">
        <f t="shared" si="797"/>
        <v>3.0018099993800416E-2</v>
      </c>
      <c r="Y595" s="5">
        <f t="shared" si="798"/>
        <v>1.8803364328470663E-2</v>
      </c>
      <c r="Z595" s="5">
        <f t="shared" si="799"/>
        <v>2.8832125763995225E-2</v>
      </c>
      <c r="AA595" s="5">
        <f t="shared" si="800"/>
        <v>3.3959952972446118E-2</v>
      </c>
      <c r="AB595" s="5">
        <f t="shared" si="801"/>
        <v>1.9999885116534395E-2</v>
      </c>
      <c r="AC595" s="5">
        <f t="shared" si="802"/>
        <v>7.2418488018489752E-4</v>
      </c>
      <c r="AD595" s="5">
        <f t="shared" si="803"/>
        <v>7.0555564112372614E-3</v>
      </c>
      <c r="AE595" s="5">
        <f t="shared" si="804"/>
        <v>8.8392135257042165E-3</v>
      </c>
      <c r="AF595" s="5">
        <f t="shared" si="805"/>
        <v>5.5368911535136631E-3</v>
      </c>
      <c r="AG595" s="5">
        <f t="shared" si="806"/>
        <v>2.3122090034147324E-3</v>
      </c>
      <c r="AH595" s="5">
        <f t="shared" si="807"/>
        <v>9.0302345121219332E-3</v>
      </c>
      <c r="AI595" s="5">
        <f t="shared" si="808"/>
        <v>1.0636272256580448E-2</v>
      </c>
      <c r="AJ595" s="5">
        <f t="shared" si="809"/>
        <v>6.2639728439078755E-3</v>
      </c>
      <c r="AK595" s="5">
        <f t="shared" si="810"/>
        <v>2.459342574333469E-3</v>
      </c>
      <c r="AL595" s="5">
        <f t="shared" si="811"/>
        <v>4.274469451358735E-5</v>
      </c>
      <c r="AM595" s="5">
        <f t="shared" si="812"/>
        <v>1.6620790702798068E-3</v>
      </c>
      <c r="AN595" s="5">
        <f t="shared" si="813"/>
        <v>2.0822555929690119E-3</v>
      </c>
      <c r="AO595" s="5">
        <f t="shared" si="814"/>
        <v>1.3043267411221339E-3</v>
      </c>
      <c r="AP595" s="5">
        <f t="shared" si="815"/>
        <v>5.4468761451150188E-4</v>
      </c>
      <c r="AQ595" s="5">
        <f t="shared" si="816"/>
        <v>1.7059640122094003E-4</v>
      </c>
      <c r="AR595" s="5">
        <f t="shared" si="817"/>
        <v>2.2626187471962112E-3</v>
      </c>
      <c r="AS595" s="5">
        <f t="shared" si="818"/>
        <v>2.6650281314086117E-3</v>
      </c>
      <c r="AT595" s="5">
        <f t="shared" si="819"/>
        <v>1.5695032470672285E-3</v>
      </c>
      <c r="AU595" s="5">
        <f t="shared" si="820"/>
        <v>6.1621374361817474E-4</v>
      </c>
      <c r="AV595" s="5">
        <f t="shared" si="821"/>
        <v>1.8145201922971566E-4</v>
      </c>
      <c r="AW595" s="5">
        <f t="shared" si="822"/>
        <v>1.7520741816200901E-6</v>
      </c>
      <c r="AX595" s="5">
        <f t="shared" si="823"/>
        <v>3.262802953738214E-4</v>
      </c>
      <c r="AY595" s="5">
        <f t="shared" si="824"/>
        <v>4.0876452995906252E-4</v>
      </c>
      <c r="AZ595" s="5">
        <f t="shared" si="825"/>
        <v>2.5605046231985771E-4</v>
      </c>
      <c r="BA595" s="5">
        <f t="shared" si="826"/>
        <v>1.0692682371564678E-4</v>
      </c>
      <c r="BB595" s="5">
        <f t="shared" si="827"/>
        <v>3.3489528371660841E-5</v>
      </c>
      <c r="BC595" s="5">
        <f t="shared" si="828"/>
        <v>8.3911480512230652E-6</v>
      </c>
      <c r="BD595" s="5">
        <f t="shared" si="829"/>
        <v>4.724354600362767E-4</v>
      </c>
      <c r="BE595" s="5">
        <f t="shared" si="830"/>
        <v>5.5645865784142328E-4</v>
      </c>
      <c r="BF595" s="5">
        <f t="shared" si="831"/>
        <v>3.2771273970724123E-4</v>
      </c>
      <c r="BG595" s="5">
        <f t="shared" si="832"/>
        <v>1.2866561094646627E-4</v>
      </c>
      <c r="BH595" s="5">
        <f t="shared" si="833"/>
        <v>3.7887234995082514E-5</v>
      </c>
      <c r="BI595" s="5">
        <f t="shared" si="834"/>
        <v>8.9251047891567509E-6</v>
      </c>
      <c r="BJ595" s="8">
        <f t="shared" si="835"/>
        <v>0.34454135090170257</v>
      </c>
      <c r="BK595" s="8">
        <f t="shared" si="836"/>
        <v>0.27472332798783999</v>
      </c>
      <c r="BL595" s="8">
        <f t="shared" si="837"/>
        <v>0.35176123147815974</v>
      </c>
      <c r="BM595" s="8">
        <f t="shared" si="838"/>
        <v>0.43773004464783272</v>
      </c>
      <c r="BN595" s="8">
        <f t="shared" si="839"/>
        <v>0.56172097902808737</v>
      </c>
    </row>
    <row r="596" spans="1:66" x14ac:dyDescent="0.25">
      <c r="A596" t="s">
        <v>80</v>
      </c>
      <c r="B596" t="s">
        <v>94</v>
      </c>
      <c r="C596" t="s">
        <v>111</v>
      </c>
      <c r="D596" t="s">
        <v>527</v>
      </c>
      <c r="E596">
        <f>VLOOKUP(A596,home!$A$2:$E$405,3,FALSE)</f>
        <v>1.2518</v>
      </c>
      <c r="F596">
        <f>VLOOKUP(B596,home!$B$2:$E$405,3,FALSE)</f>
        <v>0.83360000000000001</v>
      </c>
      <c r="G596">
        <f>VLOOKUP(C596,away!$B$2:$E$405,4,FALSE)</f>
        <v>0.6129</v>
      </c>
      <c r="H596">
        <f>VLOOKUP(A596,away!$A$2:$E$405,3,FALSE)</f>
        <v>1.0562</v>
      </c>
      <c r="I596">
        <f>VLOOKUP(C596,away!$B$2:$E$405,3,FALSE)</f>
        <v>1.0241</v>
      </c>
      <c r="J596">
        <f>VLOOKUP(B596,home!$B$2:$E$405,4,FALSE)</f>
        <v>0.98799999999999999</v>
      </c>
      <c r="K596" s="3">
        <f t="shared" si="784"/>
        <v>0.63956144419200001</v>
      </c>
      <c r="L596" s="3">
        <f t="shared" si="785"/>
        <v>1.06867456696</v>
      </c>
      <c r="M596" s="5">
        <f t="shared" si="786"/>
        <v>0.18118511941993992</v>
      </c>
      <c r="N596" s="5">
        <f t="shared" si="787"/>
        <v>0.11587901664231678</v>
      </c>
      <c r="O596" s="5">
        <f t="shared" si="788"/>
        <v>0.19362792903570017</v>
      </c>
      <c r="P596" s="5">
        <f t="shared" si="789"/>
        <v>0.12383695792997852</v>
      </c>
      <c r="Q596" s="5">
        <f t="shared" si="790"/>
        <v>3.7055875617654457E-2</v>
      </c>
      <c r="R596" s="5">
        <f t="shared" si="791"/>
        <v>0.10346262160679424</v>
      </c>
      <c r="S596" s="5">
        <f t="shared" si="792"/>
        <v>2.1160115409101773E-2</v>
      </c>
      <c r="T596" s="5">
        <f t="shared" si="793"/>
        <v>3.9600671829020495E-2</v>
      </c>
      <c r="U596" s="5">
        <f t="shared" si="794"/>
        <v>6.6170703694731756E-2</v>
      </c>
      <c r="V596" s="5">
        <f t="shared" si="795"/>
        <v>1.6069533562012841E-3</v>
      </c>
      <c r="W596" s="5">
        <f t="shared" si="796"/>
        <v>7.8998364419420684E-3</v>
      </c>
      <c r="X596" s="5">
        <f t="shared" si="797"/>
        <v>8.4423542886472667E-3</v>
      </c>
      <c r="Y596" s="5">
        <f t="shared" si="798"/>
        <v>4.5110646567715082E-3</v>
      </c>
      <c r="Z596" s="5">
        <f t="shared" si="799"/>
        <v>3.6855957447395719E-2</v>
      </c>
      <c r="AA596" s="5">
        <f t="shared" si="800"/>
        <v>2.3571649372135312E-2</v>
      </c>
      <c r="AB596" s="5">
        <f t="shared" si="801"/>
        <v>7.5377590572151534E-3</v>
      </c>
      <c r="AC596" s="5">
        <f t="shared" si="802"/>
        <v>6.8645336260377945E-5</v>
      </c>
      <c r="AD596" s="5">
        <f t="shared" si="803"/>
        <v>1.263107700922265E-3</v>
      </c>
      <c r="AE596" s="5">
        <f t="shared" si="804"/>
        <v>1.3498510753069425E-3</v>
      </c>
      <c r="AF596" s="5">
        <f t="shared" si="805"/>
        <v>7.2127575668206852E-4</v>
      </c>
      <c r="AG596" s="5">
        <f t="shared" si="806"/>
        <v>2.5693635231031865E-4</v>
      </c>
      <c r="AH596" s="5">
        <f t="shared" si="807"/>
        <v>9.8467560912479535E-3</v>
      </c>
      <c r="AI596" s="5">
        <f t="shared" si="808"/>
        <v>6.2976055463249154E-3</v>
      </c>
      <c r="AJ596" s="5">
        <f t="shared" si="809"/>
        <v>2.0138528490795554E-3</v>
      </c>
      <c r="AK596" s="5">
        <f t="shared" si="810"/>
        <v>4.2932754551583147E-4</v>
      </c>
      <c r="AL596" s="5">
        <f t="shared" si="811"/>
        <v>1.8767169502177373E-6</v>
      </c>
      <c r="AM596" s="5">
        <f t="shared" si="812"/>
        <v>1.6156699707437619E-4</v>
      </c>
      <c r="AN596" s="5">
        <f t="shared" si="813"/>
        <v>1.7266254063348654E-4</v>
      </c>
      <c r="AO596" s="5">
        <f t="shared" si="814"/>
        <v>9.2260032920852311E-5</v>
      </c>
      <c r="AP596" s="5">
        <f t="shared" si="815"/>
        <v>3.2865316909802394E-5</v>
      </c>
      <c r="AQ596" s="5">
        <f t="shared" si="816"/>
        <v>8.7805820791465597E-6</v>
      </c>
      <c r="AR596" s="5">
        <f t="shared" si="817"/>
        <v>2.1045955603550296E-3</v>
      </c>
      <c r="AS596" s="5">
        <f t="shared" si="818"/>
        <v>1.3460181760207345E-3</v>
      </c>
      <c r="AT596" s="5">
        <f t="shared" si="819"/>
        <v>4.3043066428225126E-4</v>
      </c>
      <c r="AU596" s="5">
        <f t="shared" si="820"/>
        <v>9.1762285757626187E-5</v>
      </c>
      <c r="AV596" s="5">
        <f t="shared" si="821"/>
        <v>1.4671905000376596E-5</v>
      </c>
      <c r="AW596" s="5">
        <f t="shared" si="822"/>
        <v>3.5630672889607911E-8</v>
      </c>
      <c r="AX596" s="5">
        <f t="shared" si="823"/>
        <v>1.7222003663775438E-5</v>
      </c>
      <c r="AY596" s="5">
        <f t="shared" si="824"/>
        <v>1.8404717307568749E-5</v>
      </c>
      <c r="AZ596" s="5">
        <f t="shared" si="825"/>
        <v>9.8343266493436239E-6</v>
      </c>
      <c r="BA596" s="5">
        <f t="shared" si="826"/>
        <v>3.5032315911101614E-6</v>
      </c>
      <c r="BB596" s="5">
        <f t="shared" si="827"/>
        <v>9.3595362589756093E-7</v>
      </c>
      <c r="BC596" s="5">
        <f t="shared" si="828"/>
        <v>2.0004596717014354E-7</v>
      </c>
      <c r="BD596" s="5">
        <f t="shared" si="829"/>
        <v>3.7485462484805821E-4</v>
      </c>
      <c r="BE596" s="5">
        <f t="shared" si="830"/>
        <v>2.3974256522987452E-4</v>
      </c>
      <c r="BF596" s="5">
        <f t="shared" si="831"/>
        <v>7.6665050626356648E-5</v>
      </c>
      <c r="BG596" s="5">
        <f t="shared" si="832"/>
        <v>1.634400349921515E-5</v>
      </c>
      <c r="BH596" s="5">
        <f t="shared" si="833"/>
        <v>2.6132486204592854E-6</v>
      </c>
      <c r="BI596" s="5">
        <f t="shared" si="834"/>
        <v>3.3426661234673863E-7</v>
      </c>
      <c r="BJ596" s="8">
        <f t="shared" si="835"/>
        <v>0.21749822610999672</v>
      </c>
      <c r="BK596" s="8">
        <f t="shared" si="836"/>
        <v>0.32787807288573967</v>
      </c>
      <c r="BL596" s="8">
        <f t="shared" si="837"/>
        <v>0.41765623714959721</v>
      </c>
      <c r="BM596" s="8">
        <f t="shared" si="838"/>
        <v>0.24482260425371058</v>
      </c>
      <c r="BN596" s="8">
        <f t="shared" si="839"/>
        <v>0.75504752025238397</v>
      </c>
    </row>
    <row r="597" spans="1:66" x14ac:dyDescent="0.25">
      <c r="A597" t="s">
        <v>80</v>
      </c>
      <c r="B597" t="s">
        <v>88</v>
      </c>
      <c r="C597" t="s">
        <v>98</v>
      </c>
      <c r="D597" t="s">
        <v>527</v>
      </c>
      <c r="E597">
        <f>VLOOKUP(A597,home!$A$2:$E$405,3,FALSE)</f>
        <v>1.2518</v>
      </c>
      <c r="F597">
        <f>VLOOKUP(B597,home!$B$2:$E$405,3,FALSE)</f>
        <v>0.72940000000000005</v>
      </c>
      <c r="G597">
        <f>VLOOKUP(C597,away!$B$2:$E$405,4,FALSE)</f>
        <v>0.79879999999999995</v>
      </c>
      <c r="H597">
        <f>VLOOKUP(A597,away!$A$2:$E$405,3,FALSE)</f>
        <v>1.0562</v>
      </c>
      <c r="I597">
        <f>VLOOKUP(C597,away!$B$2:$E$405,3,FALSE)</f>
        <v>1.1938</v>
      </c>
      <c r="J597">
        <f>VLOOKUP(B597,home!$B$2:$E$405,4,FALSE)</f>
        <v>0.98799999999999999</v>
      </c>
      <c r="K597" s="3">
        <f t="shared" si="784"/>
        <v>0.72935466049600006</v>
      </c>
      <c r="L597" s="3">
        <f t="shared" si="785"/>
        <v>1.24576086128</v>
      </c>
      <c r="M597" s="5">
        <f t="shared" si="786"/>
        <v>0.13874528321559354</v>
      </c>
      <c r="N597" s="5">
        <f t="shared" si="787"/>
        <v>0.1011945189351306</v>
      </c>
      <c r="O597" s="5">
        <f t="shared" si="788"/>
        <v>0.17284344351719533</v>
      </c>
      <c r="P597" s="5">
        <f t="shared" si="789"/>
        <v>0.12606417106544357</v>
      </c>
      <c r="Q597" s="5">
        <f t="shared" si="790"/>
        <v>3.6903347000994104E-2</v>
      </c>
      <c r="R597" s="5">
        <f t="shared" si="791"/>
        <v>0.10766079853129114</v>
      </c>
      <c r="S597" s="5">
        <f t="shared" si="792"/>
        <v>2.8635523417619321E-2</v>
      </c>
      <c r="T597" s="5">
        <f t="shared" si="793"/>
        <v>4.597274534407312E-2</v>
      </c>
      <c r="U597" s="5">
        <f t="shared" si="794"/>
        <v>7.8522905161518108E-2</v>
      </c>
      <c r="V597" s="5">
        <f t="shared" si="795"/>
        <v>2.8909199161410251E-3</v>
      </c>
      <c r="W597" s="5">
        <f t="shared" si="796"/>
        <v>8.9718760410253812E-3</v>
      </c>
      <c r="X597" s="5">
        <f t="shared" si="797"/>
        <v>1.1176812024165176E-2</v>
      </c>
      <c r="Y597" s="5">
        <f t="shared" si="798"/>
        <v>6.9618174867943344E-3</v>
      </c>
      <c r="Z597" s="5">
        <f t="shared" si="799"/>
        <v>4.4706536368144596E-2</v>
      </c>
      <c r="AA597" s="5">
        <f t="shared" si="800"/>
        <v>3.2606920654740183E-2</v>
      </c>
      <c r="AB597" s="5">
        <f t="shared" si="801"/>
        <v>1.1891004771979017E-2</v>
      </c>
      <c r="AC597" s="5">
        <f t="shared" si="802"/>
        <v>1.6416838396165584E-4</v>
      </c>
      <c r="AD597" s="5">
        <f t="shared" si="803"/>
        <v>1.6359199009785656E-3</v>
      </c>
      <c r="AE597" s="5">
        <f t="shared" si="804"/>
        <v>2.0379649848281502E-3</v>
      </c>
      <c r="AF597" s="5">
        <f t="shared" si="805"/>
        <v>1.2694085073789991E-3</v>
      </c>
      <c r="AG597" s="5">
        <f t="shared" si="806"/>
        <v>5.2712647848954036E-4</v>
      </c>
      <c r="AH597" s="5">
        <f t="shared" si="807"/>
        <v>1.3923413312706367E-2</v>
      </c>
      <c r="AI597" s="5">
        <f t="shared" si="808"/>
        <v>1.0155106389634442E-2</v>
      </c>
      <c r="AJ597" s="5">
        <f t="shared" si="809"/>
        <v>3.7033370865562935E-3</v>
      </c>
      <c r="AK597" s="5">
        <f t="shared" si="810"/>
        <v>9.0034872115583734E-4</v>
      </c>
      <c r="AL597" s="5">
        <f t="shared" si="811"/>
        <v>5.9665455313881627E-6</v>
      </c>
      <c r="AM597" s="5">
        <f t="shared" si="812"/>
        <v>2.3863316079537447E-4</v>
      </c>
      <c r="AN597" s="5">
        <f t="shared" si="813"/>
        <v>2.9727985192241441E-4</v>
      </c>
      <c r="AO597" s="5">
        <f t="shared" si="814"/>
        <v>1.8516980218602892E-4</v>
      </c>
      <c r="AP597" s="5">
        <f t="shared" si="815"/>
        <v>7.6892430751438203E-5</v>
      </c>
      <c r="AQ597" s="5">
        <f t="shared" si="816"/>
        <v>2.3947395189706107E-5</v>
      </c>
      <c r="AR597" s="5">
        <f t="shared" si="817"/>
        <v>3.4690486720789005E-3</v>
      </c>
      <c r="AS597" s="5">
        <f t="shared" si="818"/>
        <v>2.5301668164682068E-3</v>
      </c>
      <c r="AT597" s="5">
        <f t="shared" si="819"/>
        <v>9.2269447971170683E-4</v>
      </c>
      <c r="AU597" s="5">
        <f t="shared" si="820"/>
        <v>2.2432383966388851E-4</v>
      </c>
      <c r="AV597" s="5">
        <f t="shared" si="821"/>
        <v>4.0902909479803631E-5</v>
      </c>
      <c r="AW597" s="5">
        <f t="shared" si="822"/>
        <v>1.5058922667220331E-7</v>
      </c>
      <c r="AX597" s="5">
        <f t="shared" si="823"/>
        <v>2.9008034662499603E-5</v>
      </c>
      <c r="AY597" s="5">
        <f t="shared" si="824"/>
        <v>3.61370742451956E-5</v>
      </c>
      <c r="AZ597" s="5">
        <f t="shared" si="825"/>
        <v>2.2509076367917087E-5</v>
      </c>
      <c r="BA597" s="5">
        <f t="shared" si="826"/>
        <v>9.3469754542378949E-6</v>
      </c>
      <c r="BB597" s="5">
        <f t="shared" si="827"/>
        <v>2.9110240480586055E-6</v>
      </c>
      <c r="BC597" s="5">
        <f t="shared" si="828"/>
        <v>7.2528796506325614E-7</v>
      </c>
      <c r="BD597" s="5">
        <f t="shared" si="829"/>
        <v>7.2026751025854139E-4</v>
      </c>
      <c r="BE597" s="5">
        <f t="shared" si="830"/>
        <v>5.2533046541091777E-4</v>
      </c>
      <c r="BF597" s="5">
        <f t="shared" si="831"/>
        <v>1.9157611162399276E-4</v>
      </c>
      <c r="BG597" s="5">
        <f t="shared" si="832"/>
        <v>4.657564328422036E-5</v>
      </c>
      <c r="BH597" s="5">
        <f t="shared" si="833"/>
        <v>8.4925406237363343E-6</v>
      </c>
      <c r="BI597" s="5">
        <f t="shared" si="834"/>
        <v>1.238814816674741E-6</v>
      </c>
      <c r="BJ597" s="8">
        <f t="shared" si="835"/>
        <v>0.21757409681744586</v>
      </c>
      <c r="BK597" s="8">
        <f t="shared" si="836"/>
        <v>0.29654216961853569</v>
      </c>
      <c r="BL597" s="8">
        <f t="shared" si="837"/>
        <v>0.44088789595019734</v>
      </c>
      <c r="BM597" s="8">
        <f t="shared" si="838"/>
        <v>0.31626315000365668</v>
      </c>
      <c r="BN597" s="8">
        <f t="shared" si="839"/>
        <v>0.68341156226564825</v>
      </c>
    </row>
    <row r="598" spans="1:66" x14ac:dyDescent="0.25">
      <c r="A598" t="s">
        <v>80</v>
      </c>
      <c r="B598" t="s">
        <v>410</v>
      </c>
      <c r="C598" t="s">
        <v>369</v>
      </c>
      <c r="D598" t="s">
        <v>527</v>
      </c>
      <c r="E598">
        <f>VLOOKUP(A598,home!$A$2:$E$405,3,FALSE)</f>
        <v>1.2518</v>
      </c>
      <c r="F598">
        <f>VLOOKUP(B598,home!$B$2:$E$405,3,FALSE)</f>
        <v>1.1113999999999999</v>
      </c>
      <c r="G598">
        <f>VLOOKUP(C598,away!$B$2:$E$405,4,FALSE)</f>
        <v>1.3546</v>
      </c>
      <c r="H598">
        <f>VLOOKUP(A598,away!$A$2:$E$405,3,FALSE)</f>
        <v>1.0562</v>
      </c>
      <c r="I598">
        <f>VLOOKUP(C598,away!$B$2:$E$405,3,FALSE)</f>
        <v>0.78210000000000002</v>
      </c>
      <c r="J598">
        <f>VLOOKUP(B598,home!$B$2:$E$405,4,FALSE)</f>
        <v>1.1113999999999999</v>
      </c>
      <c r="K598" s="3">
        <f t="shared" si="784"/>
        <v>1.8845879543920001</v>
      </c>
      <c r="L598" s="3">
        <f t="shared" si="785"/>
        <v>0.91807643782799997</v>
      </c>
      <c r="M598" s="5">
        <f t="shared" si="786"/>
        <v>6.0648256420779388E-2</v>
      </c>
      <c r="N598" s="5">
        <f t="shared" si="787"/>
        <v>0.11429697350547814</v>
      </c>
      <c r="O598" s="5">
        <f t="shared" si="788"/>
        <v>5.567973521526827E-2</v>
      </c>
      <c r="P598" s="5">
        <f t="shared" si="789"/>
        <v>0.10493335829043067</v>
      </c>
      <c r="Q598" s="5">
        <f t="shared" si="790"/>
        <v>0.10770134974594284</v>
      </c>
      <c r="R598" s="5">
        <f t="shared" si="791"/>
        <v>2.5559126482819865E-2</v>
      </c>
      <c r="S598" s="5">
        <f t="shared" si="792"/>
        <v>4.5388813842038502E-2</v>
      </c>
      <c r="T598" s="5">
        <f t="shared" si="793"/>
        <v>9.8878071524022768E-2</v>
      </c>
      <c r="U598" s="5">
        <f t="shared" si="794"/>
        <v>4.8168421894303891E-2</v>
      </c>
      <c r="V598" s="5">
        <f t="shared" si="795"/>
        <v>8.7257260991420466E-3</v>
      </c>
      <c r="W598" s="5">
        <f t="shared" si="796"/>
        <v>6.7657555467654604E-2</v>
      </c>
      <c r="X598" s="5">
        <f t="shared" si="797"/>
        <v>6.2114807515894661E-2</v>
      </c>
      <c r="Y598" s="5">
        <f t="shared" si="798"/>
        <v>2.8513070610282219E-2</v>
      </c>
      <c r="Z598" s="5">
        <f t="shared" si="799"/>
        <v>7.8217439317808547E-3</v>
      </c>
      <c r="AA598" s="5">
        <f t="shared" si="800"/>
        <v>1.4740764396172924E-2</v>
      </c>
      <c r="AB598" s="5">
        <f t="shared" si="801"/>
        <v>1.3890133509778978E-2</v>
      </c>
      <c r="AC598" s="5">
        <f t="shared" si="802"/>
        <v>9.4357591332968141E-4</v>
      </c>
      <c r="AD598" s="5">
        <f t="shared" si="803"/>
        <v>3.1876653514487624E-2</v>
      </c>
      <c r="AE598" s="5">
        <f t="shared" si="804"/>
        <v>2.9265204508458192E-2</v>
      </c>
      <c r="AF598" s="5">
        <f t="shared" si="805"/>
        <v>1.3433847353716609E-2</v>
      </c>
      <c r="AG598" s="5">
        <f t="shared" si="806"/>
        <v>4.1110995749417496E-3</v>
      </c>
      <c r="AH598" s="5">
        <f t="shared" si="807"/>
        <v>1.795239701623035E-3</v>
      </c>
      <c r="AI598" s="5">
        <f t="shared" si="808"/>
        <v>3.3832871169250608E-3</v>
      </c>
      <c r="AJ598" s="5">
        <f t="shared" si="809"/>
        <v>3.1880510734033042E-3</v>
      </c>
      <c r="AK598" s="5">
        <f t="shared" si="810"/>
        <v>2.0027208836407846E-3</v>
      </c>
      <c r="AL598" s="5">
        <f t="shared" si="811"/>
        <v>6.530284313579708E-5</v>
      </c>
      <c r="AM598" s="5">
        <f t="shared" si="812"/>
        <v>1.2014871447946163E-2</v>
      </c>
      <c r="AN598" s="5">
        <f t="shared" si="813"/>
        <v>1.1030570379891757E-2</v>
      </c>
      <c r="AO598" s="5">
        <f t="shared" si="814"/>
        <v>5.0634533807910349E-3</v>
      </c>
      <c r="AP598" s="5">
        <f t="shared" si="815"/>
        <v>1.5495457476482593E-3</v>
      </c>
      <c r="AQ598" s="5">
        <f t="shared" si="816"/>
        <v>3.5565036006310964E-4</v>
      </c>
      <c r="AR598" s="5">
        <f t="shared" si="817"/>
        <v>3.2963345406269567E-4</v>
      </c>
      <c r="AS598" s="5">
        <f t="shared" si="818"/>
        <v>6.2122323689118501E-4</v>
      </c>
      <c r="AT598" s="5">
        <f t="shared" si="819"/>
        <v>5.8537491461676768E-4</v>
      </c>
      <c r="AU598" s="5">
        <f t="shared" si="820"/>
        <v>3.6773017096333537E-4</v>
      </c>
      <c r="AV598" s="5">
        <f t="shared" si="821"/>
        <v>1.7325496266600319E-4</v>
      </c>
      <c r="AW598" s="5">
        <f t="shared" si="822"/>
        <v>3.1385195737944613E-6</v>
      </c>
      <c r="AX598" s="5">
        <f t="shared" si="823"/>
        <v>3.7738470007279514E-3</v>
      </c>
      <c r="AY598" s="5">
        <f t="shared" si="824"/>
        <v>3.4646800113361993E-3</v>
      </c>
      <c r="AZ598" s="5">
        <f t="shared" si="825"/>
        <v>1.5904205415107058E-3</v>
      </c>
      <c r="BA598" s="5">
        <f t="shared" si="826"/>
        <v>4.8670920846620929E-4</v>
      </c>
      <c r="BB598" s="5">
        <f t="shared" si="827"/>
        <v>1.1170906409168569E-4</v>
      </c>
      <c r="BC598" s="5">
        <f t="shared" si="828"/>
        <v>2.0511491926878918E-5</v>
      </c>
      <c r="BD598" s="5">
        <f t="shared" si="829"/>
        <v>5.0438117882469859E-5</v>
      </c>
      <c r="BE598" s="5">
        <f t="shared" si="830"/>
        <v>9.5055069403506451E-5</v>
      </c>
      <c r="BF598" s="5">
        <f t="shared" si="831"/>
        <v>8.9569819400871911E-5</v>
      </c>
      <c r="BG598" s="5">
        <f t="shared" si="832"/>
        <v>5.6267400906650036E-5</v>
      </c>
      <c r="BH598" s="5">
        <f t="shared" si="833"/>
        <v>2.6510216493404545E-5</v>
      </c>
      <c r="BI598" s="5">
        <f t="shared" si="834"/>
        <v>9.9921669343588704E-6</v>
      </c>
      <c r="BJ598" s="8">
        <f t="shared" si="835"/>
        <v>0.59731060195527896</v>
      </c>
      <c r="BK598" s="8">
        <f t="shared" si="836"/>
        <v>0.22416971342019229</v>
      </c>
      <c r="BL598" s="8">
        <f t="shared" si="837"/>
        <v>0.17081252980415737</v>
      </c>
      <c r="BM598" s="8">
        <f t="shared" si="838"/>
        <v>0.52783424795892808</v>
      </c>
      <c r="BN598" s="8">
        <f t="shared" si="839"/>
        <v>0.46881879966071915</v>
      </c>
    </row>
    <row r="599" spans="1:66" x14ac:dyDescent="0.25">
      <c r="A599" t="s">
        <v>80</v>
      </c>
      <c r="B599" t="s">
        <v>114</v>
      </c>
      <c r="C599" t="s">
        <v>71</v>
      </c>
      <c r="D599" t="s">
        <v>527</v>
      </c>
      <c r="E599">
        <f>VLOOKUP(A599,home!$A$2:$E$405,3,FALSE)</f>
        <v>1.2518</v>
      </c>
      <c r="F599">
        <f>VLOOKUP(B599,home!$B$2:$E$405,3,FALSE)</f>
        <v>1.6775</v>
      </c>
      <c r="G599">
        <f>VLOOKUP(C599,away!$B$2:$E$405,4,FALSE)</f>
        <v>1.4397</v>
      </c>
      <c r="H599">
        <f>VLOOKUP(A599,away!$A$2:$E$405,3,FALSE)</f>
        <v>1.0562</v>
      </c>
      <c r="I599">
        <f>VLOOKUP(C599,away!$B$2:$E$405,3,FALSE)</f>
        <v>0.7843</v>
      </c>
      <c r="J599">
        <f>VLOOKUP(B599,home!$B$2:$E$405,4,FALSE)</f>
        <v>0.751</v>
      </c>
      <c r="K599" s="3">
        <f t="shared" si="784"/>
        <v>3.0232181116499999</v>
      </c>
      <c r="L599" s="3">
        <f t="shared" si="785"/>
        <v>0.62211162265999997</v>
      </c>
      <c r="M599" s="5">
        <f t="shared" si="786"/>
        <v>2.6112798148729185E-2</v>
      </c>
      <c r="N599" s="5">
        <f t="shared" si="787"/>
        <v>7.8944684309098651E-2</v>
      </c>
      <c r="O599" s="5">
        <f t="shared" si="788"/>
        <v>1.6245075228498961E-2</v>
      </c>
      <c r="P599" s="5">
        <f t="shared" si="789"/>
        <v>4.9112405655914813E-2</v>
      </c>
      <c r="Q599" s="5">
        <f t="shared" si="790"/>
        <v>0.11933349971087935</v>
      </c>
      <c r="R599" s="5">
        <f t="shared" si="791"/>
        <v>5.0531250553176275E-3</v>
      </c>
      <c r="S599" s="5">
        <f t="shared" si="792"/>
        <v>2.3092396835194373E-2</v>
      </c>
      <c r="T599" s="5">
        <f t="shared" si="793"/>
        <v>7.4238757142831804E-2</v>
      </c>
      <c r="U599" s="5">
        <f t="shared" si="794"/>
        <v>1.527669918766866E-2</v>
      </c>
      <c r="V599" s="5">
        <f t="shared" si="795"/>
        <v>4.8257442128903328E-3</v>
      </c>
      <c r="W599" s="5">
        <f t="shared" si="796"/>
        <v>0.12025706588417015</v>
      </c>
      <c r="X599" s="5">
        <f t="shared" si="797"/>
        <v>7.4813318393531628E-2</v>
      </c>
      <c r="Y599" s="5">
        <f t="shared" si="798"/>
        <v>2.3271117451189587E-2</v>
      </c>
      <c r="Z599" s="5">
        <f t="shared" si="799"/>
        <v>1.047869275889184E-3</v>
      </c>
      <c r="AA599" s="5">
        <f t="shared" si="800"/>
        <v>3.1679373735097513E-3</v>
      </c>
      <c r="AB599" s="5">
        <f t="shared" si="801"/>
        <v>4.7886828220838071E-3</v>
      </c>
      <c r="AC599" s="5">
        <f t="shared" si="802"/>
        <v>5.6725993616536113E-4</v>
      </c>
      <c r="AD599" s="5">
        <f t="shared" si="803"/>
        <v>9.0890834908727625E-2</v>
      </c>
      <c r="AE599" s="5">
        <f t="shared" si="804"/>
        <v>5.6544244789990719E-2</v>
      </c>
      <c r="AF599" s="5">
        <f t="shared" si="805"/>
        <v>1.7588415939192685E-2</v>
      </c>
      <c r="AG599" s="5">
        <f t="shared" si="806"/>
        <v>3.6473193266500564E-3</v>
      </c>
      <c r="AH599" s="5">
        <f t="shared" si="807"/>
        <v>1.6297291388974483E-4</v>
      </c>
      <c r="AI599" s="5">
        <f t="shared" si="808"/>
        <v>4.9270266497985235E-4</v>
      </c>
      <c r="AJ599" s="5">
        <f t="shared" si="809"/>
        <v>7.447738102126562E-4</v>
      </c>
      <c r="AK599" s="5">
        <f t="shared" si="810"/>
        <v>7.5053789070582714E-4</v>
      </c>
      <c r="AL599" s="5">
        <f t="shared" si="811"/>
        <v>4.2675625857671441E-5</v>
      </c>
      <c r="AM599" s="5">
        <f t="shared" si="812"/>
        <v>5.4956563655811044E-2</v>
      </c>
      <c r="AN599" s="5">
        <f t="shared" si="813"/>
        <v>3.4189116991734193E-2</v>
      </c>
      <c r="AO599" s="5">
        <f t="shared" si="814"/>
        <v>1.0634723524520166E-2</v>
      </c>
      <c r="AP599" s="5">
        <f t="shared" si="815"/>
        <v>2.2053283694599053E-3</v>
      </c>
      <c r="AQ599" s="5">
        <f t="shared" si="816"/>
        <v>3.4299010260570827E-4</v>
      </c>
      <c r="AR599" s="5">
        <f t="shared" si="817"/>
        <v>2.027746878191553E-5</v>
      </c>
      <c r="AS599" s="5">
        <f t="shared" si="818"/>
        <v>6.13032108799045E-5</v>
      </c>
      <c r="AT599" s="5">
        <f t="shared" si="819"/>
        <v>9.2666488717213329E-5</v>
      </c>
      <c r="AU599" s="5">
        <f t="shared" si="820"/>
        <v>9.3383669010963229E-5</v>
      </c>
      <c r="AV599" s="5">
        <f t="shared" si="821"/>
        <v>7.0579799871568207E-5</v>
      </c>
      <c r="AW599" s="5">
        <f t="shared" si="822"/>
        <v>2.2295396184282395E-6</v>
      </c>
      <c r="AX599" s="5">
        <f t="shared" si="823"/>
        <v>2.7690946433049028E-2</v>
      </c>
      <c r="AY599" s="5">
        <f t="shared" si="824"/>
        <v>1.7226859618455274E-2</v>
      </c>
      <c r="AZ599" s="5">
        <f t="shared" si="825"/>
        <v>5.3585147952866178E-3</v>
      </c>
      <c r="BA599" s="5">
        <f t="shared" si="826"/>
        <v>1.1111981114477918E-3</v>
      </c>
      <c r="BB599" s="5">
        <f t="shared" si="827"/>
        <v>1.7282231505237828E-4</v>
      </c>
      <c r="BC599" s="5">
        <f t="shared" si="828"/>
        <v>2.1502954169818571E-5</v>
      </c>
      <c r="BD599" s="5">
        <f t="shared" si="829"/>
        <v>2.1024748345591597E-6</v>
      </c>
      <c r="BE599" s="5">
        <f t="shared" si="830"/>
        <v>6.3562399991275887E-6</v>
      </c>
      <c r="BF599" s="5">
        <f t="shared" si="831"/>
        <v>9.6081499436783556E-6</v>
      </c>
      <c r="BG599" s="5">
        <f t="shared" si="832"/>
        <v>9.6825109763924423E-6</v>
      </c>
      <c r="BH599" s="5">
        <f t="shared" si="833"/>
        <v>7.3180856375198891E-6</v>
      </c>
      <c r="BI599" s="5">
        <f t="shared" si="834"/>
        <v>4.4248338083911702E-6</v>
      </c>
      <c r="BJ599" s="8">
        <f t="shared" si="835"/>
        <v>0.81343982472785414</v>
      </c>
      <c r="BK599" s="8">
        <f t="shared" si="836"/>
        <v>0.12098014003320702</v>
      </c>
      <c r="BL599" s="8">
        <f t="shared" si="837"/>
        <v>4.7060209879328109E-2</v>
      </c>
      <c r="BM599" s="8">
        <f t="shared" si="838"/>
        <v>0.67050182572900308</v>
      </c>
      <c r="BN599" s="8">
        <f t="shared" si="839"/>
        <v>0.29480158810843859</v>
      </c>
    </row>
    <row r="600" spans="1:66" x14ac:dyDescent="0.25">
      <c r="A600" t="s">
        <v>99</v>
      </c>
      <c r="B600" t="s">
        <v>92</v>
      </c>
      <c r="C600" t="s">
        <v>121</v>
      </c>
      <c r="D600" t="s">
        <v>527</v>
      </c>
      <c r="E600">
        <f>VLOOKUP(A600,home!$A$2:$E$405,3,FALSE)</f>
        <v>1.3478000000000001</v>
      </c>
      <c r="F600">
        <f>VLOOKUP(B600,home!$B$2:$E$405,3,FALSE)</f>
        <v>0.90300000000000002</v>
      </c>
      <c r="G600">
        <f>VLOOKUP(C600,away!$B$2:$E$405,4,FALSE)</f>
        <v>1.1291</v>
      </c>
      <c r="H600">
        <f>VLOOKUP(A600,away!$A$2:$E$405,3,FALSE)</f>
        <v>1.2736000000000001</v>
      </c>
      <c r="I600">
        <f>VLOOKUP(C600,away!$B$2:$E$405,3,FALSE)</f>
        <v>0.99</v>
      </c>
      <c r="J600">
        <f>VLOOKUP(B600,home!$B$2:$E$405,4,FALSE)</f>
        <v>1.4408000000000001</v>
      </c>
      <c r="K600" s="3">
        <f t="shared" si="784"/>
        <v>1.3741862849400002</v>
      </c>
      <c r="L600" s="3">
        <f t="shared" si="785"/>
        <v>1.8166528512</v>
      </c>
      <c r="M600" s="5">
        <f t="shared" si="786"/>
        <v>4.1137336625732983E-2</v>
      </c>
      <c r="N600" s="5">
        <f t="shared" si="787"/>
        <v>5.6530363790042198E-2</v>
      </c>
      <c r="O600" s="5">
        <f t="shared" si="788"/>
        <v>7.4732259871911996E-2</v>
      </c>
      <c r="P600" s="5">
        <f t="shared" si="789"/>
        <v>0.10269604655855338</v>
      </c>
      <c r="Q600" s="5">
        <f t="shared" si="790"/>
        <v>3.8841625301472414E-2</v>
      </c>
      <c r="R600" s="5">
        <f t="shared" si="791"/>
        <v>6.788128648646416E-2</v>
      </c>
      <c r="S600" s="5">
        <f t="shared" si="792"/>
        <v>6.4093101570407388E-2</v>
      </c>
      <c r="T600" s="5">
        <f t="shared" si="793"/>
        <v>7.0561749349161915E-2</v>
      </c>
      <c r="U600" s="5">
        <f t="shared" si="794"/>
        <v>9.3281532893782007E-2</v>
      </c>
      <c r="V600" s="5">
        <f t="shared" si="795"/>
        <v>1.7778140473000893E-2</v>
      </c>
      <c r="W600" s="5">
        <f t="shared" si="796"/>
        <v>1.7791876258020634E-2</v>
      </c>
      <c r="X600" s="5">
        <f t="shared" si="797"/>
        <v>3.2321662732330766E-2</v>
      </c>
      <c r="Y600" s="5">
        <f t="shared" si="798"/>
        <v>2.9358620379106741E-2</v>
      </c>
      <c r="Z600" s="5">
        <f t="shared" si="799"/>
        <v>4.1105577546253047E-2</v>
      </c>
      <c r="AA600" s="5">
        <f t="shared" si="800"/>
        <v>5.6486720898598554E-2</v>
      </c>
      <c r="AB600" s="5">
        <f t="shared" si="801"/>
        <v>3.8811638570043917E-2</v>
      </c>
      <c r="AC600" s="5">
        <f t="shared" si="802"/>
        <v>2.7738559595362334E-3</v>
      </c>
      <c r="AD600" s="5">
        <f t="shared" si="803"/>
        <v>6.1123380842803884E-3</v>
      </c>
      <c r="AE600" s="5">
        <f t="shared" si="804"/>
        <v>1.1103996408306312E-2</v>
      </c>
      <c r="AF600" s="5">
        <f t="shared" si="805"/>
        <v>1.0086053367432114E-2</v>
      </c>
      <c r="AG600" s="5">
        <f t="shared" si="806"/>
        <v>6.1076192024336366E-3</v>
      </c>
      <c r="AH600" s="5">
        <f t="shared" si="807"/>
        <v>1.8668641162405821E-2</v>
      </c>
      <c r="AI600" s="5">
        <f t="shared" si="808"/>
        <v>2.5654190643844419E-2</v>
      </c>
      <c r="AJ600" s="5">
        <f t="shared" si="809"/>
        <v>1.7626818467003542E-2</v>
      </c>
      <c r="AK600" s="5">
        <f t="shared" si="810"/>
        <v>8.0741773948277973E-3</v>
      </c>
      <c r="AL600" s="5">
        <f t="shared" si="811"/>
        <v>2.7698831682657885E-4</v>
      </c>
      <c r="AM600" s="5">
        <f t="shared" si="812"/>
        <v>1.6798982328669085E-3</v>
      </c>
      <c r="AN600" s="5">
        <f t="shared" si="813"/>
        <v>3.05179191446351E-3</v>
      </c>
      <c r="AO600" s="5">
        <f t="shared" si="814"/>
        <v>2.7720232413396217E-3</v>
      </c>
      <c r="AP600" s="5">
        <f t="shared" si="815"/>
        <v>1.6786013083240966E-3</v>
      </c>
      <c r="AQ600" s="5">
        <f t="shared" si="816"/>
        <v>7.62358963198755E-4</v>
      </c>
      <c r="AR600" s="5">
        <f t="shared" si="817"/>
        <v>6.7828880391428443E-3</v>
      </c>
      <c r="AS600" s="5">
        <f t="shared" si="818"/>
        <v>9.3209517156736671E-3</v>
      </c>
      <c r="AT600" s="5">
        <f t="shared" si="819"/>
        <v>6.4043620051333601E-3</v>
      </c>
      <c r="AU600" s="5">
        <f t="shared" si="820"/>
        <v>2.9335954770817016E-3</v>
      </c>
      <c r="AV600" s="5">
        <f t="shared" si="821"/>
        <v>1.0078266675419222E-3</v>
      </c>
      <c r="AW600" s="5">
        <f t="shared" si="822"/>
        <v>1.9207750464820012E-5</v>
      </c>
      <c r="AX600" s="5">
        <f t="shared" si="823"/>
        <v>3.8474885195010792E-4</v>
      </c>
      <c r="AY600" s="5">
        <f t="shared" si="824"/>
        <v>6.9895509889109011E-4</v>
      </c>
      <c r="AZ600" s="5">
        <f t="shared" si="825"/>
        <v>6.3487938663063861E-4</v>
      </c>
      <c r="BA600" s="5">
        <f t="shared" si="826"/>
        <v>3.8445181596355227E-4</v>
      </c>
      <c r="BB600" s="5">
        <f t="shared" si="827"/>
        <v>1.7460387190480119E-4</v>
      </c>
      <c r="BC600" s="5">
        <f t="shared" si="828"/>
        <v>6.3438924345283337E-5</v>
      </c>
      <c r="BD600" s="5">
        <f t="shared" si="829"/>
        <v>2.0536921492798708E-3</v>
      </c>
      <c r="BE600" s="5">
        <f t="shared" si="830"/>
        <v>2.8221555850293494E-3</v>
      </c>
      <c r="BF600" s="5">
        <f t="shared" si="831"/>
        <v>1.9390837494570781E-3</v>
      </c>
      <c r="BG600" s="5">
        <f t="shared" si="832"/>
        <v>8.8822076461798286E-4</v>
      </c>
      <c r="BH600" s="5">
        <f t="shared" si="833"/>
        <v>3.0514519818423789E-4</v>
      </c>
      <c r="BI600" s="5">
        <f t="shared" si="834"/>
        <v>8.3865269252015565E-5</v>
      </c>
      <c r="BJ600" s="8">
        <f t="shared" si="835"/>
        <v>0.29110165648246561</v>
      </c>
      <c r="BK600" s="8">
        <f t="shared" si="836"/>
        <v>0.22945442460294854</v>
      </c>
      <c r="BL600" s="8">
        <f t="shared" si="837"/>
        <v>0.4357590530092762</v>
      </c>
      <c r="BM600" s="8">
        <f t="shared" si="838"/>
        <v>0.61492204565834008</v>
      </c>
      <c r="BN600" s="8">
        <f t="shared" si="839"/>
        <v>0.38181891863417716</v>
      </c>
    </row>
    <row r="601" spans="1:66" x14ac:dyDescent="0.25">
      <c r="A601" t="s">
        <v>99</v>
      </c>
      <c r="B601" t="s">
        <v>130</v>
      </c>
      <c r="C601" t="s">
        <v>125</v>
      </c>
      <c r="D601" t="s">
        <v>527</v>
      </c>
      <c r="E601">
        <f>VLOOKUP(A601,home!$A$2:$E$405,3,FALSE)</f>
        <v>1.3478000000000001</v>
      </c>
      <c r="F601">
        <f>VLOOKUP(B601,home!$B$2:$E$405,3,FALSE)</f>
        <v>1.0345</v>
      </c>
      <c r="G601">
        <f>VLOOKUP(C601,away!$B$2:$E$405,4,FALSE)</f>
        <v>0.93100000000000005</v>
      </c>
      <c r="H601">
        <f>VLOOKUP(A601,away!$A$2:$E$405,3,FALSE)</f>
        <v>1.2736000000000001</v>
      </c>
      <c r="I601">
        <f>VLOOKUP(C601,away!$B$2:$E$405,3,FALSE)</f>
        <v>1.2653000000000001</v>
      </c>
      <c r="J601">
        <f>VLOOKUP(B601,home!$B$2:$E$405,4,FALSE)</f>
        <v>0.79079999999999995</v>
      </c>
      <c r="K601" s="3">
        <f t="shared" si="784"/>
        <v>1.2980924621000001</v>
      </c>
      <c r="L601" s="3">
        <f t="shared" si="785"/>
        <v>1.2743631920639999</v>
      </c>
      <c r="M601" s="5">
        <f t="shared" si="786"/>
        <v>7.6347831168074379E-2</v>
      </c>
      <c r="N601" s="5">
        <f t="shared" si="787"/>
        <v>9.9106544136960767E-2</v>
      </c>
      <c r="O601" s="5">
        <f t="shared" si="788"/>
        <v>9.7294865834510608E-2</v>
      </c>
      <c r="P601" s="5">
        <f t="shared" si="789"/>
        <v>0.12629773194080904</v>
      </c>
      <c r="Q601" s="5">
        <f t="shared" si="790"/>
        <v>6.4324728944484891E-2</v>
      </c>
      <c r="R601" s="5">
        <f t="shared" si="791"/>
        <v>6.1994497898152791E-2</v>
      </c>
      <c r="S601" s="5">
        <f t="shared" si="792"/>
        <v>5.2231729603023053E-2</v>
      </c>
      <c r="T601" s="5">
        <f t="shared" si="793"/>
        <v>8.1973066906345343E-2</v>
      </c>
      <c r="U601" s="5">
        <f t="shared" si="794"/>
        <v>8.047459041326642E-2</v>
      </c>
      <c r="V601" s="5">
        <f t="shared" si="795"/>
        <v>9.6004313173323023E-3</v>
      </c>
      <c r="W601" s="5">
        <f t="shared" si="796"/>
        <v>2.7833148589820507E-2</v>
      </c>
      <c r="X601" s="5">
        <f t="shared" si="797"/>
        <v>3.5469540082115281E-2</v>
      </c>
      <c r="Y601" s="5">
        <f t="shared" si="798"/>
        <v>2.2600538160043215E-2</v>
      </c>
      <c r="Z601" s="5">
        <f t="shared" si="799"/>
        <v>2.6334502077298306E-2</v>
      </c>
      <c r="AA601" s="5">
        <f t="shared" si="800"/>
        <v>3.4184618639697718E-2</v>
      </c>
      <c r="AB601" s="5">
        <f t="shared" si="801"/>
        <v>2.2187397887977391E-2</v>
      </c>
      <c r="AC601" s="5">
        <f t="shared" si="802"/>
        <v>9.9258934609036458E-4</v>
      </c>
      <c r="AD601" s="5">
        <f t="shared" si="803"/>
        <v>9.0325000952388105E-3</v>
      </c>
      <c r="AE601" s="5">
        <f t="shared" si="804"/>
        <v>1.1510685653686915E-2</v>
      </c>
      <c r="AF601" s="5">
        <f t="shared" si="805"/>
        <v>7.334397056238875E-3</v>
      </c>
      <c r="AG601" s="5">
        <f t="shared" si="806"/>
        <v>3.115561881484459E-3</v>
      </c>
      <c r="AH601" s="5">
        <f t="shared" si="807"/>
        <v>8.3899300321604794E-3</v>
      </c>
      <c r="AI601" s="5">
        <f t="shared" si="808"/>
        <v>1.0890904932293929E-2</v>
      </c>
      <c r="AJ601" s="5">
        <f t="shared" si="809"/>
        <v>7.0687007990292323E-3</v>
      </c>
      <c r="AK601" s="5">
        <f t="shared" si="810"/>
        <v>3.0586090746866977E-3</v>
      </c>
      <c r="AL601" s="5">
        <f t="shared" si="811"/>
        <v>6.5679289767301197E-5</v>
      </c>
      <c r="AM601" s="5">
        <f t="shared" si="812"/>
        <v>2.3450040575094056E-3</v>
      </c>
      <c r="AN601" s="5">
        <f t="shared" si="813"/>
        <v>2.988386856130718E-3</v>
      </c>
      <c r="AO601" s="5">
        <f t="shared" si="814"/>
        <v>1.9041451065504218E-3</v>
      </c>
      <c r="AP601" s="5">
        <f t="shared" si="815"/>
        <v>8.088574787122136E-4</v>
      </c>
      <c r="AQ601" s="5">
        <f t="shared" si="816"/>
        <v>2.5769454962413396E-4</v>
      </c>
      <c r="AR601" s="5">
        <f t="shared" si="817"/>
        <v>2.1383636033955279E-3</v>
      </c>
      <c r="AS601" s="5">
        <f t="shared" si="818"/>
        <v>2.7757936747967284E-3</v>
      </c>
      <c r="AT601" s="5">
        <f t="shared" si="819"/>
        <v>1.8016184227992468E-3</v>
      </c>
      <c r="AU601" s="5">
        <f t="shared" si="820"/>
        <v>7.7955576473873092E-4</v>
      </c>
      <c r="AV601" s="5">
        <f t="shared" si="821"/>
        <v>2.5298386549848693E-4</v>
      </c>
      <c r="AW601" s="5">
        <f t="shared" si="822"/>
        <v>3.0180386288875949E-6</v>
      </c>
      <c r="AX601" s="5">
        <f t="shared" si="823"/>
        <v>5.0733868177447897E-4</v>
      </c>
      <c r="AY601" s="5">
        <f t="shared" si="824"/>
        <v>6.4653374196366696E-4</v>
      </c>
      <c r="AZ601" s="5">
        <f t="shared" si="825"/>
        <v>4.1195940159295067E-4</v>
      </c>
      <c r="BA601" s="5">
        <f t="shared" si="826"/>
        <v>1.7499529933825592E-4</v>
      </c>
      <c r="BB601" s="5">
        <f t="shared" si="827"/>
        <v>5.5751892065223775E-5</v>
      </c>
      <c r="BC601" s="5">
        <f t="shared" si="828"/>
        <v>1.4209631827169223E-5</v>
      </c>
      <c r="BD601" s="5">
        <f t="shared" si="829"/>
        <v>4.5417531123610012E-4</v>
      </c>
      <c r="BE601" s="5">
        <f t="shared" si="830"/>
        <v>5.8956154798750287E-4</v>
      </c>
      <c r="BF601" s="5">
        <f t="shared" si="831"/>
        <v>3.8265270069329265E-4</v>
      </c>
      <c r="BG601" s="5">
        <f t="shared" si="832"/>
        <v>1.6557286212405686E-4</v>
      </c>
      <c r="BH601" s="5">
        <f t="shared" si="833"/>
        <v>5.3732221062890202E-5</v>
      </c>
      <c r="BI601" s="5">
        <f t="shared" si="834"/>
        <v>1.3949878226725717E-5</v>
      </c>
      <c r="BJ601" s="8">
        <f t="shared" si="835"/>
        <v>0.37241558820350784</v>
      </c>
      <c r="BK601" s="8">
        <f t="shared" si="836"/>
        <v>0.26618252640706014</v>
      </c>
      <c r="BL601" s="8">
        <f t="shared" si="837"/>
        <v>0.33495207536433458</v>
      </c>
      <c r="BM601" s="8">
        <f t="shared" si="838"/>
        <v>0.47387497642587356</v>
      </c>
      <c r="BN601" s="8">
        <f t="shared" si="839"/>
        <v>0.52536619992299249</v>
      </c>
    </row>
    <row r="602" spans="1:66" x14ac:dyDescent="0.25">
      <c r="A602" t="s">
        <v>99</v>
      </c>
      <c r="B602" t="s">
        <v>105</v>
      </c>
      <c r="C602" t="s">
        <v>117</v>
      </c>
      <c r="D602" t="s">
        <v>527</v>
      </c>
      <c r="E602">
        <f>VLOOKUP(A602,home!$A$2:$E$405,3,FALSE)</f>
        <v>1.3478000000000001</v>
      </c>
      <c r="F602">
        <f>VLOOKUP(B602,home!$B$2:$E$405,3,FALSE)</f>
        <v>1.1613</v>
      </c>
      <c r="G602">
        <f>VLOOKUP(C602,away!$B$2:$E$405,4,FALSE)</f>
        <v>1</v>
      </c>
      <c r="H602">
        <f>VLOOKUP(A602,away!$A$2:$E$405,3,FALSE)</f>
        <v>1.2736000000000001</v>
      </c>
      <c r="I602">
        <f>VLOOKUP(C602,away!$B$2:$E$405,3,FALSE)</f>
        <v>0.81930000000000003</v>
      </c>
      <c r="J602">
        <f>VLOOKUP(B602,home!$B$2:$E$405,4,FALSE)</f>
        <v>1.2630999999999999</v>
      </c>
      <c r="K602" s="3">
        <f t="shared" si="784"/>
        <v>1.5652001400000002</v>
      </c>
      <c r="L602" s="3">
        <f t="shared" si="785"/>
        <v>1.317994932288</v>
      </c>
      <c r="M602" s="5">
        <f t="shared" si="786"/>
        <v>5.5955694429592182E-2</v>
      </c>
      <c r="N602" s="5">
        <f t="shared" si="787"/>
        <v>8.7581860754994911E-2</v>
      </c>
      <c r="O602" s="5">
        <f t="shared" si="788"/>
        <v>7.3749321690858377E-2</v>
      </c>
      <c r="P602" s="5">
        <f t="shared" si="789"/>
        <v>0.11543244863543659</v>
      </c>
      <c r="Q602" s="5">
        <f t="shared" si="790"/>
        <v>6.8541570357589288E-2</v>
      </c>
      <c r="R602" s="5">
        <f t="shared" si="791"/>
        <v>4.8600616124114419E-2</v>
      </c>
      <c r="S602" s="5">
        <f t="shared" si="792"/>
        <v>5.9532145627907547E-2</v>
      </c>
      <c r="T602" s="5">
        <f t="shared" si="793"/>
        <v>9.0337442382364103E-2</v>
      </c>
      <c r="U602" s="5">
        <f t="shared" si="794"/>
        <v>7.6069691161550157E-2</v>
      </c>
      <c r="V602" s="5">
        <f t="shared" si="795"/>
        <v>1.3645600252530704E-2</v>
      </c>
      <c r="W602" s="5">
        <f t="shared" si="796"/>
        <v>3.5760425173172877E-2</v>
      </c>
      <c r="X602" s="5">
        <f t="shared" si="797"/>
        <v>4.7132059154706078E-2</v>
      </c>
      <c r="Y602" s="5">
        <f t="shared" si="798"/>
        <v>3.1059907557100433E-2</v>
      </c>
      <c r="Z602" s="5">
        <f t="shared" si="799"/>
        <v>2.135178858588575E-2</v>
      </c>
      <c r="AA602" s="5">
        <f t="shared" si="800"/>
        <v>3.3419822483878779E-2</v>
      </c>
      <c r="AB602" s="5">
        <f t="shared" si="801"/>
        <v>2.6154355415271113E-2</v>
      </c>
      <c r="AC602" s="5">
        <f t="shared" si="802"/>
        <v>1.7593663458952355E-3</v>
      </c>
      <c r="AD602" s="5">
        <f t="shared" si="803"/>
        <v>1.3993055621877432E-2</v>
      </c>
      <c r="AE602" s="5">
        <f t="shared" si="804"/>
        <v>1.8442776396858568E-2</v>
      </c>
      <c r="AF602" s="5">
        <f t="shared" si="805"/>
        <v>1.2153742914190168E-2</v>
      </c>
      <c r="AG602" s="5">
        <f t="shared" si="806"/>
        <v>5.3395238564112758E-3</v>
      </c>
      <c r="AH602" s="5">
        <f t="shared" si="807"/>
        <v>7.0353872878705474E-3</v>
      </c>
      <c r="AI602" s="5">
        <f t="shared" si="808"/>
        <v>1.1011789167929201E-2</v>
      </c>
      <c r="AJ602" s="5">
        <f t="shared" si="809"/>
        <v>8.6178269736466376E-3</v>
      </c>
      <c r="AK602" s="5">
        <f t="shared" si="810"/>
        <v>4.4962079952158319E-3</v>
      </c>
      <c r="AL602" s="5">
        <f t="shared" si="811"/>
        <v>1.4517769276119579E-4</v>
      </c>
      <c r="AM602" s="5">
        <f t="shared" si="812"/>
        <v>4.3803865236780671E-3</v>
      </c>
      <c r="AN602" s="5">
        <f t="shared" si="813"/>
        <v>5.7733272396703417E-3</v>
      </c>
      <c r="AO602" s="5">
        <f t="shared" si="814"/>
        <v>3.8046080221628901E-3</v>
      </c>
      <c r="AP602" s="5">
        <f t="shared" si="815"/>
        <v>1.6714846975176528E-3</v>
      </c>
      <c r="AQ602" s="5">
        <f t="shared" si="816"/>
        <v>5.5075209018130193E-4</v>
      </c>
      <c r="AR602" s="5">
        <f t="shared" si="817"/>
        <v>1.8545209584193579E-3</v>
      </c>
      <c r="AS602" s="5">
        <f t="shared" si="818"/>
        <v>2.9026964637509137E-3</v>
      </c>
      <c r="AT602" s="5">
        <f t="shared" si="819"/>
        <v>2.2716504557202181E-3</v>
      </c>
      <c r="AU602" s="5">
        <f t="shared" si="820"/>
        <v>1.1851958704414498E-3</v>
      </c>
      <c r="AV602" s="5">
        <f t="shared" si="821"/>
        <v>4.6376718558559498E-4</v>
      </c>
      <c r="AW602" s="5">
        <f t="shared" si="822"/>
        <v>8.3191893224629746E-6</v>
      </c>
      <c r="AX602" s="5">
        <f t="shared" si="823"/>
        <v>1.1426969333525043E-3</v>
      </c>
      <c r="AY602" s="5">
        <f t="shared" si="824"/>
        <v>1.5060687672996394E-3</v>
      </c>
      <c r="AZ602" s="5">
        <f t="shared" si="825"/>
        <v>9.9249550148908E-4</v>
      </c>
      <c r="BA602" s="5">
        <f t="shared" si="826"/>
        <v>4.3603468042708145E-4</v>
      </c>
      <c r="BB602" s="5">
        <f t="shared" si="827"/>
        <v>1.4367287477617778E-4</v>
      </c>
      <c r="BC602" s="5">
        <f t="shared" si="828"/>
        <v>3.7872024172450113E-5</v>
      </c>
      <c r="BD602" s="5">
        <f t="shared" si="829"/>
        <v>4.073748708364327E-4</v>
      </c>
      <c r="BE602" s="5">
        <f t="shared" si="830"/>
        <v>6.3762320486566645E-4</v>
      </c>
      <c r="BF602" s="5">
        <f t="shared" si="831"/>
        <v>4.9900396476149501E-4</v>
      </c>
      <c r="BG602" s="5">
        <f t="shared" si="832"/>
        <v>2.6034702516841577E-4</v>
      </c>
      <c r="BH602" s="5">
        <f t="shared" si="833"/>
        <v>1.0187380006054701E-4</v>
      </c>
      <c r="BI602" s="5">
        <f t="shared" si="834"/>
        <v>3.1890577223420023E-5</v>
      </c>
      <c r="BJ602" s="8">
        <f t="shared" si="835"/>
        <v>0.43078176352399228</v>
      </c>
      <c r="BK602" s="8">
        <f t="shared" si="836"/>
        <v>0.24797650175142308</v>
      </c>
      <c r="BL602" s="8">
        <f t="shared" si="837"/>
        <v>0.29977096267716863</v>
      </c>
      <c r="BM602" s="8">
        <f t="shared" si="838"/>
        <v>0.54852175496790689</v>
      </c>
      <c r="BN602" s="8">
        <f t="shared" si="839"/>
        <v>0.44986151199258578</v>
      </c>
    </row>
    <row r="603" spans="1:66" x14ac:dyDescent="0.25">
      <c r="A603" t="s">
        <v>99</v>
      </c>
      <c r="B603" t="s">
        <v>107</v>
      </c>
      <c r="C603" t="s">
        <v>100</v>
      </c>
      <c r="D603" t="s">
        <v>527</v>
      </c>
      <c r="E603">
        <f>VLOOKUP(A603,home!$A$2:$E$405,3,FALSE)</f>
        <v>1.3478000000000001</v>
      </c>
      <c r="F603">
        <f>VLOOKUP(B603,home!$B$2:$E$405,3,FALSE)</f>
        <v>0.80649999999999999</v>
      </c>
      <c r="G603">
        <f>VLOOKUP(C603,away!$B$2:$E$405,4,FALSE)</f>
        <v>1.3549</v>
      </c>
      <c r="H603">
        <f>VLOOKUP(A603,away!$A$2:$E$405,3,FALSE)</f>
        <v>1.2736000000000001</v>
      </c>
      <c r="I603">
        <f>VLOOKUP(C603,away!$B$2:$E$405,3,FALSE)</f>
        <v>1.0924</v>
      </c>
      <c r="J603">
        <f>VLOOKUP(B603,home!$B$2:$E$405,4,FALSE)</f>
        <v>0.61450000000000005</v>
      </c>
      <c r="K603" s="3">
        <f t="shared" si="784"/>
        <v>1.4727772484300001</v>
      </c>
      <c r="L603" s="3">
        <f t="shared" si="785"/>
        <v>0.85494195328000022</v>
      </c>
      <c r="M603" s="5">
        <f t="shared" si="786"/>
        <v>9.7517912323852707E-2</v>
      </c>
      <c r="N603" s="5">
        <f t="shared" si="787"/>
        <v>0.1436221625849618</v>
      </c>
      <c r="O603" s="5">
        <f t="shared" si="788"/>
        <v>8.3372154441942431E-2</v>
      </c>
      <c r="P603" s="5">
        <f t="shared" si="789"/>
        <v>0.12278861221468498</v>
      </c>
      <c r="Q603" s="5">
        <f t="shared" si="790"/>
        <v>0.10576172671272309</v>
      </c>
      <c r="R603" s="5">
        <f t="shared" si="791"/>
        <v>3.5639176283878055E-2</v>
      </c>
      <c r="S603" s="5">
        <f t="shared" si="792"/>
        <v>3.8651984364518825E-2</v>
      </c>
      <c r="T603" s="5">
        <f t="shared" si="793"/>
        <v>9.0420137218041041E-2</v>
      </c>
      <c r="U603" s="5">
        <f t="shared" si="794"/>
        <v>5.2488567983681629E-2</v>
      </c>
      <c r="V603" s="5">
        <f t="shared" si="795"/>
        <v>5.4075803515536459E-3</v>
      </c>
      <c r="W603" s="5">
        <f t="shared" si="796"/>
        <v>5.1921154952390018E-2</v>
      </c>
      <c r="X603" s="5">
        <f t="shared" si="797"/>
        <v>4.438957363154987E-2</v>
      </c>
      <c r="Y603" s="5">
        <f t="shared" si="798"/>
        <v>1.8975254392911818E-2</v>
      </c>
      <c r="Z603" s="5">
        <f t="shared" si="799"/>
        <v>1.0156475661809656E-2</v>
      </c>
      <c r="AA603" s="5">
        <f t="shared" si="800"/>
        <v>1.4958226278946289E-2</v>
      </c>
      <c r="AB603" s="5">
        <f t="shared" si="801"/>
        <v>1.101506767024992E-2</v>
      </c>
      <c r="AC603" s="5">
        <f t="shared" si="802"/>
        <v>4.2555597670712445E-4</v>
      </c>
      <c r="AD603" s="5">
        <f t="shared" si="803"/>
        <v>1.9117073931522146E-2</v>
      </c>
      <c r="AE603" s="5">
        <f t="shared" si="804"/>
        <v>1.6343988528013713E-2</v>
      </c>
      <c r="AF603" s="5">
        <f t="shared" si="805"/>
        <v>6.9865807382629794E-3</v>
      </c>
      <c r="AG603" s="5">
        <f t="shared" si="806"/>
        <v>1.9910403277063264E-3</v>
      </c>
      <c r="AH603" s="5">
        <f t="shared" si="807"/>
        <v>2.170799285187082E-3</v>
      </c>
      <c r="AI603" s="5">
        <f t="shared" si="808"/>
        <v>3.1971037981316417E-3</v>
      </c>
      <c r="AJ603" s="5">
        <f t="shared" si="809"/>
        <v>2.354310867378711E-3</v>
      </c>
      <c r="AK603" s="5">
        <f t="shared" si="810"/>
        <v>1.1557918270689558E-3</v>
      </c>
      <c r="AL603" s="5">
        <f t="shared" si="811"/>
        <v>2.1433366057304968E-5</v>
      </c>
      <c r="AM603" s="5">
        <f t="shared" si="812"/>
        <v>5.6310383085800154E-3</v>
      </c>
      <c r="AN603" s="5">
        <f t="shared" si="813"/>
        <v>4.8142108905319062E-3</v>
      </c>
      <c r="AO603" s="5">
        <f t="shared" si="814"/>
        <v>2.0579354311265987E-3</v>
      </c>
      <c r="AP603" s="5">
        <f t="shared" si="815"/>
        <v>5.8647177907049798E-4</v>
      </c>
      <c r="AQ603" s="5">
        <f t="shared" si="816"/>
        <v>1.2534983208553204E-4</v>
      </c>
      <c r="AR603" s="5">
        <f t="shared" si="817"/>
        <v>3.7118147621133452E-4</v>
      </c>
      <c r="AS603" s="5">
        <f t="shared" si="818"/>
        <v>5.4666763320271479E-4</v>
      </c>
      <c r="AT603" s="5">
        <f t="shared" si="819"/>
        <v>4.025598263170175E-4</v>
      </c>
      <c r="AU603" s="5">
        <f t="shared" si="820"/>
        <v>1.9762698444387872E-4</v>
      </c>
      <c r="AV603" s="5">
        <f t="shared" si="821"/>
        <v>7.2765131591193466E-5</v>
      </c>
      <c r="AW603" s="5">
        <f t="shared" si="822"/>
        <v>7.4965523157935001E-7</v>
      </c>
      <c r="AX603" s="5">
        <f t="shared" si="823"/>
        <v>1.3822108509857335E-3</v>
      </c>
      <c r="AY603" s="5">
        <f t="shared" si="824"/>
        <v>1.1817100447865543E-3</v>
      </c>
      <c r="AZ603" s="5">
        <f t="shared" si="825"/>
        <v>5.0514674695020659E-4</v>
      </c>
      <c r="BA603" s="5">
        <f t="shared" si="826"/>
        <v>1.4395704884354925E-4</v>
      </c>
      <c r="BB603" s="5">
        <f t="shared" si="827"/>
        <v>3.0768730131682084E-5</v>
      </c>
      <c r="BC603" s="5">
        <f t="shared" si="828"/>
        <v>5.2610956477450979E-6</v>
      </c>
      <c r="BD603" s="5">
        <f t="shared" si="829"/>
        <v>5.2889769382245361E-5</v>
      </c>
      <c r="BE603" s="5">
        <f t="shared" si="830"/>
        <v>7.7894849020880588E-5</v>
      </c>
      <c r="BF603" s="5">
        <f t="shared" si="831"/>
        <v>5.7360880703921405E-5</v>
      </c>
      <c r="BG603" s="5">
        <f t="shared" si="832"/>
        <v>2.8159933350214301E-5</v>
      </c>
      <c r="BH603" s="5">
        <f t="shared" si="833"/>
        <v>1.0368327288875195E-5</v>
      </c>
      <c r="BI603" s="5">
        <f t="shared" si="834"/>
        <v>3.0540473070662597E-6</v>
      </c>
      <c r="BJ603" s="8">
        <f t="shared" si="835"/>
        <v>0.51599275377682274</v>
      </c>
      <c r="BK603" s="8">
        <f t="shared" si="836"/>
        <v>0.26599478864216114</v>
      </c>
      <c r="BL603" s="8">
        <f t="shared" si="837"/>
        <v>0.20817172729528408</v>
      </c>
      <c r="BM603" s="8">
        <f t="shared" si="838"/>
        <v>0.41043304042447953</v>
      </c>
      <c r="BN603" s="8">
        <f t="shared" si="839"/>
        <v>0.58870174456204305</v>
      </c>
    </row>
    <row r="604" spans="1:66" x14ac:dyDescent="0.25">
      <c r="A604" t="s">
        <v>99</v>
      </c>
      <c r="B604" t="s">
        <v>115</v>
      </c>
      <c r="C604" t="s">
        <v>102</v>
      </c>
      <c r="D604" t="s">
        <v>527</v>
      </c>
      <c r="E604">
        <f>VLOOKUP(A604,home!$A$2:$E$405,3,FALSE)</f>
        <v>1.3478000000000001</v>
      </c>
      <c r="F604">
        <f>VLOOKUP(B604,home!$B$2:$E$405,3,FALSE)</f>
        <v>1.1613</v>
      </c>
      <c r="G604">
        <f>VLOOKUP(C604,away!$B$2:$E$405,4,FALSE)</f>
        <v>1</v>
      </c>
      <c r="H604">
        <f>VLOOKUP(A604,away!$A$2:$E$405,3,FALSE)</f>
        <v>1.2736000000000001</v>
      </c>
      <c r="I604">
        <f>VLOOKUP(C604,away!$B$2:$E$405,3,FALSE)</f>
        <v>0.751</v>
      </c>
      <c r="J604">
        <f>VLOOKUP(B604,home!$B$2:$E$405,4,FALSE)</f>
        <v>0.95589999999999997</v>
      </c>
      <c r="K604" s="3">
        <f t="shared" si="784"/>
        <v>1.5652001400000002</v>
      </c>
      <c r="L604" s="3">
        <f t="shared" si="785"/>
        <v>0.91429311424000004</v>
      </c>
      <c r="M604" s="5">
        <f t="shared" si="786"/>
        <v>8.3785672870774389E-2</v>
      </c>
      <c r="N604" s="5">
        <f t="shared" si="787"/>
        <v>0.13114134690733029</v>
      </c>
      <c r="O604" s="5">
        <f t="shared" si="788"/>
        <v>7.6604663777714202E-2</v>
      </c>
      <c r="P604" s="5">
        <f t="shared" si="789"/>
        <v>0.11990163046953121</v>
      </c>
      <c r="Q604" s="5">
        <f t="shared" si="790"/>
        <v>0.102631227269571</v>
      </c>
      <c r="R604" s="5">
        <f t="shared" si="791"/>
        <v>3.5019558305317215E-2</v>
      </c>
      <c r="S604" s="5">
        <f t="shared" si="792"/>
        <v>4.2896358341077141E-2</v>
      </c>
      <c r="T604" s="5">
        <f t="shared" si="793"/>
        <v>9.3835024398569278E-2</v>
      </c>
      <c r="U604" s="5">
        <f t="shared" si="794"/>
        <v>5.4812617562220674E-2</v>
      </c>
      <c r="V604" s="5">
        <f t="shared" si="795"/>
        <v>6.8207674415929559E-3</v>
      </c>
      <c r="W604" s="5">
        <f t="shared" si="796"/>
        <v>5.3546137096901453E-2</v>
      </c>
      <c r="X604" s="5">
        <f t="shared" si="797"/>
        <v>4.8956864441848026E-2</v>
      </c>
      <c r="Y604" s="5">
        <f t="shared" si="798"/>
        <v>2.2380462026981372E-2</v>
      </c>
      <c r="Z604" s="5">
        <f t="shared" si="799"/>
        <v>1.0672713674092582E-2</v>
      </c>
      <c r="AA604" s="5">
        <f t="shared" si="800"/>
        <v>1.6704932936869626E-2</v>
      </c>
      <c r="AB604" s="5">
        <f t="shared" si="801"/>
        <v>1.3073281685739476E-2</v>
      </c>
      <c r="AC604" s="5">
        <f t="shared" si="802"/>
        <v>6.100544320998075E-4</v>
      </c>
      <c r="AD604" s="5">
        <f t="shared" si="803"/>
        <v>2.0952605320132347E-2</v>
      </c>
      <c r="AE604" s="5">
        <f t="shared" si="804"/>
        <v>1.9156822769585396E-2</v>
      </c>
      <c r="AF604" s="5">
        <f t="shared" si="805"/>
        <v>8.7574755744739847E-3</v>
      </c>
      <c r="AG604" s="5">
        <f t="shared" si="806"/>
        <v>2.6689665386221855E-3</v>
      </c>
      <c r="AH604" s="5">
        <f t="shared" si="807"/>
        <v>2.4394971556194836E-3</v>
      </c>
      <c r="AI604" s="5">
        <f t="shared" si="808"/>
        <v>3.818301289505218E-3</v>
      </c>
      <c r="AJ604" s="5">
        <f t="shared" si="809"/>
        <v>2.9882028564478746E-3</v>
      </c>
      <c r="AK604" s="5">
        <f t="shared" si="810"/>
        <v>1.5590451764202046E-3</v>
      </c>
      <c r="AL604" s="5">
        <f t="shared" si="811"/>
        <v>3.4920777539972645E-5</v>
      </c>
      <c r="AM604" s="5">
        <f t="shared" si="812"/>
        <v>6.5590041560871755E-3</v>
      </c>
      <c r="AN604" s="5">
        <f t="shared" si="813"/>
        <v>5.996852336182047E-3</v>
      </c>
      <c r="AO604" s="5">
        <f t="shared" si="814"/>
        <v>2.7414403990426513E-3</v>
      </c>
      <c r="AP604" s="5">
        <f t="shared" si="815"/>
        <v>8.3549335998135156E-4</v>
      </c>
      <c r="AQ604" s="5">
        <f t="shared" si="816"/>
        <v>1.9097145650604776E-4</v>
      </c>
      <c r="AR604" s="5">
        <f t="shared" si="817"/>
        <v>4.4608309031819217E-4</v>
      </c>
      <c r="AS604" s="5">
        <f t="shared" si="818"/>
        <v>6.9820931541766712E-4</v>
      </c>
      <c r="AT604" s="5">
        <f t="shared" si="819"/>
        <v>5.4641865912051849E-4</v>
      </c>
      <c r="AU604" s="5">
        <f t="shared" si="820"/>
        <v>2.8508485391801601E-4</v>
      </c>
      <c r="AV604" s="5">
        <f t="shared" si="821"/>
        <v>1.1155371331608959E-4</v>
      </c>
      <c r="AW604" s="5">
        <f t="shared" si="822"/>
        <v>1.3881510674279705E-6</v>
      </c>
      <c r="AX604" s="5">
        <f t="shared" si="823"/>
        <v>1.7110257038947055E-3</v>
      </c>
      <c r="AY604" s="5">
        <f t="shared" si="824"/>
        <v>1.5643790193585784E-3</v>
      </c>
      <c r="AZ604" s="5">
        <f t="shared" si="825"/>
        <v>7.1515048273053578E-4</v>
      </c>
      <c r="BA604" s="5">
        <f t="shared" si="826"/>
        <v>2.1795238733531371E-4</v>
      </c>
      <c r="BB604" s="5">
        <f t="shared" si="827"/>
        <v>4.9818091743211664E-5</v>
      </c>
      <c r="BC604" s="5">
        <f t="shared" si="828"/>
        <v>9.1096676490790096E-6</v>
      </c>
      <c r="BD604" s="5">
        <f t="shared" si="829"/>
        <v>6.797511630947049E-5</v>
      </c>
      <c r="BE604" s="5">
        <f t="shared" si="830"/>
        <v>1.0639466156409951E-4</v>
      </c>
      <c r="BF604" s="5">
        <f t="shared" si="831"/>
        <v>8.3264469587690613E-5</v>
      </c>
      <c r="BG604" s="5">
        <f t="shared" si="832"/>
        <v>4.3441853151893031E-5</v>
      </c>
      <c r="BH604" s="5">
        <f t="shared" si="833"/>
        <v>1.6998798658800612E-5</v>
      </c>
      <c r="BI604" s="5">
        <f t="shared" si="834"/>
        <v>5.3213044081173031E-6</v>
      </c>
      <c r="BJ604" s="8">
        <f t="shared" si="835"/>
        <v>0.52461812940452601</v>
      </c>
      <c r="BK604" s="8">
        <f t="shared" si="836"/>
        <v>0.25561378335197404</v>
      </c>
      <c r="BL604" s="8">
        <f t="shared" si="837"/>
        <v>0.20943084658162447</v>
      </c>
      <c r="BM604" s="8">
        <f t="shared" si="838"/>
        <v>0.44968838254368759</v>
      </c>
      <c r="BN604" s="8">
        <f t="shared" si="839"/>
        <v>0.5490840996002383</v>
      </c>
    </row>
    <row r="605" spans="1:66" x14ac:dyDescent="0.25">
      <c r="A605" t="s">
        <v>99</v>
      </c>
      <c r="B605" t="s">
        <v>138</v>
      </c>
      <c r="C605" t="s">
        <v>416</v>
      </c>
      <c r="D605" t="s">
        <v>527</v>
      </c>
      <c r="E605">
        <f>VLOOKUP(A605,home!$A$2:$E$405,3,FALSE)</f>
        <v>1.3478000000000001</v>
      </c>
      <c r="F605">
        <f>VLOOKUP(B605,home!$B$2:$E$405,3,FALSE)</f>
        <v>1.3103</v>
      </c>
      <c r="G605">
        <f>VLOOKUP(C605,away!$B$2:$E$405,4,FALSE)</f>
        <v>1.5282</v>
      </c>
      <c r="H605">
        <f>VLOOKUP(A605,away!$A$2:$E$405,3,FALSE)</f>
        <v>1.2736000000000001</v>
      </c>
      <c r="I605">
        <f>VLOOKUP(C605,away!$B$2:$E$405,3,FALSE)</f>
        <v>0.74099999999999999</v>
      </c>
      <c r="J605">
        <f>VLOOKUP(B605,home!$B$2:$E$405,4,FALSE)</f>
        <v>1.0676000000000001</v>
      </c>
      <c r="K605" s="3">
        <f t="shared" si="784"/>
        <v>2.6988353399880003</v>
      </c>
      <c r="L605" s="3">
        <f t="shared" si="785"/>
        <v>1.0075342617600003</v>
      </c>
      <c r="M605" s="5">
        <f t="shared" si="786"/>
        <v>2.4566547929054484E-2</v>
      </c>
      <c r="N605" s="5">
        <f t="shared" si="787"/>
        <v>6.6301067732441252E-2</v>
      </c>
      <c r="O605" s="5">
        <f t="shared" si="788"/>
        <v>2.4751638731691571E-2</v>
      </c>
      <c r="P605" s="5">
        <f t="shared" si="789"/>
        <v>6.6800597331704958E-2</v>
      </c>
      <c r="Q605" s="5">
        <f t="shared" si="790"/>
        <v>8.9467832337625272E-2</v>
      </c>
      <c r="R605" s="5">
        <f t="shared" si="791"/>
        <v>1.2469062028442548E-2</v>
      </c>
      <c r="S605" s="5">
        <f t="shared" si="792"/>
        <v>4.5410529561980835E-2</v>
      </c>
      <c r="T605" s="5">
        <f t="shared" si="793"/>
        <v>9.0141906405556763E-2</v>
      </c>
      <c r="U605" s="5">
        <f t="shared" si="794"/>
        <v>3.3651945258863197E-2</v>
      </c>
      <c r="V605" s="5">
        <f t="shared" si="795"/>
        <v>1.3719878613658986E-2</v>
      </c>
      <c r="W605" s="5">
        <f t="shared" si="796"/>
        <v>8.048631590163477E-2</v>
      </c>
      <c r="X605" s="5">
        <f t="shared" si="797"/>
        <v>8.1092720873735757E-2</v>
      </c>
      <c r="Y605" s="5">
        <f t="shared" si="798"/>
        <v>4.0851847329814561E-2</v>
      </c>
      <c r="Z605" s="5">
        <f t="shared" si="799"/>
        <v>4.1876690685555057E-3</v>
      </c>
      <c r="AA605" s="5">
        <f t="shared" si="800"/>
        <v>1.1301829274392227E-2</v>
      </c>
      <c r="AB605" s="5">
        <f t="shared" si="801"/>
        <v>1.5250888126120346E-2</v>
      </c>
      <c r="AC605" s="5">
        <f t="shared" si="802"/>
        <v>2.3316668497687524E-3</v>
      </c>
      <c r="AD605" s="5">
        <f t="shared" si="803"/>
        <v>5.430482843519252E-2</v>
      </c>
      <c r="AE605" s="5">
        <f t="shared" si="804"/>
        <v>5.4713975227455164E-2</v>
      </c>
      <c r="AF605" s="5">
        <f t="shared" si="805"/>
        <v>2.7563102319374491E-2</v>
      </c>
      <c r="AG605" s="5">
        <f t="shared" si="806"/>
        <v>9.2569233157221119E-3</v>
      </c>
      <c r="AH605" s="5">
        <f t="shared" si="807"/>
        <v>1.0548050158705647E-3</v>
      </c>
      <c r="AI605" s="5">
        <f t="shared" si="808"/>
        <v>2.8467450536280828E-3</v>
      </c>
      <c r="AJ605" s="5">
        <f t="shared" si="809"/>
        <v>3.8414480773337535E-3</v>
      </c>
      <c r="AK605" s="5">
        <f t="shared" si="810"/>
        <v>3.45581194261243E-3</v>
      </c>
      <c r="AL605" s="5">
        <f t="shared" si="811"/>
        <v>2.5360785535337899E-4</v>
      </c>
      <c r="AM605" s="5">
        <f t="shared" si="812"/>
        <v>2.9311958022576568E-2</v>
      </c>
      <c r="AN605" s="5">
        <f t="shared" si="813"/>
        <v>2.9532801987016799E-2</v>
      </c>
      <c r="AO605" s="5">
        <f t="shared" si="814"/>
        <v>1.487765492384662E-2</v>
      </c>
      <c r="AP605" s="5">
        <f t="shared" si="815"/>
        <v>4.996582356805947E-3</v>
      </c>
      <c r="AQ605" s="5">
        <f t="shared" si="816"/>
        <v>1.2585569790468801E-3</v>
      </c>
      <c r="AR605" s="5">
        <f t="shared" si="817"/>
        <v>2.1255043859317899E-4</v>
      </c>
      <c r="AS605" s="5">
        <f t="shared" si="818"/>
        <v>5.7363863520522068E-4</v>
      </c>
      <c r="AT605" s="5">
        <f t="shared" si="819"/>
        <v>7.7407811053716729E-4</v>
      </c>
      <c r="AU605" s="5">
        <f t="shared" si="820"/>
        <v>6.9636978687628154E-4</v>
      </c>
      <c r="AV605" s="5">
        <f t="shared" si="821"/>
        <v>4.6984684763040521E-4</v>
      </c>
      <c r="AW605" s="5">
        <f t="shared" si="822"/>
        <v>1.9155628796233342E-5</v>
      </c>
      <c r="AX605" s="5">
        <f t="shared" si="823"/>
        <v>1.3184691365929067E-2</v>
      </c>
      <c r="AY605" s="5">
        <f t="shared" si="824"/>
        <v>1.3284028281904789E-2</v>
      </c>
      <c r="AZ605" s="5">
        <f t="shared" si="825"/>
        <v>6.6920568141039536E-3</v>
      </c>
      <c r="BA605" s="5">
        <f t="shared" si="826"/>
        <v>2.2474921739514026E-3</v>
      </c>
      <c r="BB605" s="5">
        <f t="shared" si="827"/>
        <v>5.6610634207337606E-4</v>
      </c>
      <c r="BC605" s="5">
        <f t="shared" si="828"/>
        <v>1.1407430708771064E-4</v>
      </c>
      <c r="BD605" s="5">
        <f t="shared" si="829"/>
        <v>3.5691974872457128E-5</v>
      </c>
      <c r="BE605" s="5">
        <f t="shared" si="830"/>
        <v>9.6326763139750976E-5</v>
      </c>
      <c r="BF605" s="5">
        <f t="shared" si="831"/>
        <v>1.2998503627410673E-4</v>
      </c>
      <c r="BG605" s="5">
        <f t="shared" si="832"/>
        <v>1.1693606985539379E-4</v>
      </c>
      <c r="BH605" s="5">
        <f t="shared" si="833"/>
        <v>7.8897799461260566E-5</v>
      </c>
      <c r="BI605" s="5">
        <f t="shared" si="834"/>
        <v>4.2586433886667252E-5</v>
      </c>
      <c r="BJ605" s="8">
        <f t="shared" si="835"/>
        <v>0.71024652343289585</v>
      </c>
      <c r="BK605" s="8">
        <f t="shared" si="836"/>
        <v>0.16636685642342619</v>
      </c>
      <c r="BL605" s="8">
        <f t="shared" si="837"/>
        <v>0.11185108140528661</v>
      </c>
      <c r="BM605" s="8">
        <f t="shared" si="838"/>
        <v>0.69503051158609552</v>
      </c>
      <c r="BN605" s="8">
        <f t="shared" si="839"/>
        <v>0.28435674609096012</v>
      </c>
    </row>
    <row r="606" spans="1:66" x14ac:dyDescent="0.25">
      <c r="A606" t="s">
        <v>99</v>
      </c>
      <c r="B606" t="s">
        <v>113</v>
      </c>
      <c r="C606" t="s">
        <v>395</v>
      </c>
      <c r="D606" t="s">
        <v>527</v>
      </c>
      <c r="E606">
        <f>VLOOKUP(A606,home!$A$2:$E$405,3,FALSE)</f>
        <v>1.3478000000000001</v>
      </c>
      <c r="F606">
        <f>VLOOKUP(B606,home!$B$2:$E$405,3,FALSE)</f>
        <v>1.2581</v>
      </c>
      <c r="G606">
        <f>VLOOKUP(C606,away!$B$2:$E$405,4,FALSE)</f>
        <v>0.6452</v>
      </c>
      <c r="H606">
        <f>VLOOKUP(A606,away!$A$2:$E$405,3,FALSE)</f>
        <v>1.2736000000000001</v>
      </c>
      <c r="I606">
        <f>VLOOKUP(C606,away!$B$2:$E$405,3,FALSE)</f>
        <v>1.1607000000000001</v>
      </c>
      <c r="J606">
        <f>VLOOKUP(B606,home!$B$2:$E$405,4,FALSE)</f>
        <v>0.71689999999999998</v>
      </c>
      <c r="K606" s="3">
        <f t="shared" si="784"/>
        <v>1.0940444645360001</v>
      </c>
      <c r="L606" s="3">
        <f t="shared" si="785"/>
        <v>1.059769985088</v>
      </c>
      <c r="M606" s="5">
        <f t="shared" si="786"/>
        <v>0.11604068116897577</v>
      </c>
      <c r="N606" s="5">
        <f t="shared" si="787"/>
        <v>0.12695366489390478</v>
      </c>
      <c r="O606" s="5">
        <f t="shared" si="788"/>
        <v>0.1229764309520468</v>
      </c>
      <c r="P606" s="5">
        <f t="shared" si="789"/>
        <v>0.13454168355148041</v>
      </c>
      <c r="Q606" s="5">
        <f t="shared" si="790"/>
        <v>6.9446477164867432E-2</v>
      </c>
      <c r="R606" s="5">
        <f t="shared" si="791"/>
        <v>6.5163365198113055E-2</v>
      </c>
      <c r="S606" s="5">
        <f t="shared" si="792"/>
        <v>3.8998100559466217E-2</v>
      </c>
      <c r="T606" s="5">
        <f t="shared" si="793"/>
        <v>7.3597292069425682E-2</v>
      </c>
      <c r="U606" s="5">
        <f t="shared" si="794"/>
        <v>7.1291618985533406E-2</v>
      </c>
      <c r="V606" s="5">
        <f t="shared" si="795"/>
        <v>5.0239757411168848E-3</v>
      </c>
      <c r="W606" s="5">
        <f t="shared" si="796"/>
        <v>2.5325844641249654E-2</v>
      </c>
      <c r="X606" s="5">
        <f t="shared" si="797"/>
        <v>2.683956999779815E-2</v>
      </c>
      <c r="Y606" s="5">
        <f t="shared" si="798"/>
        <v>1.4221885348167438E-2</v>
      </c>
      <c r="Z606" s="5">
        <f t="shared" si="799"/>
        <v>2.3019392854762726E-2</v>
      </c>
      <c r="AA606" s="5">
        <f t="shared" si="800"/>
        <v>2.5184239329732711E-2</v>
      </c>
      <c r="AB606" s="5">
        <f t="shared" si="801"/>
        <v>1.3776338816121949E-2</v>
      </c>
      <c r="AC606" s="5">
        <f t="shared" si="802"/>
        <v>3.6406098464909385E-4</v>
      </c>
      <c r="AD606" s="5">
        <f t="shared" si="803"/>
        <v>6.9269000348644756E-3</v>
      </c>
      <c r="AE606" s="5">
        <f t="shared" si="804"/>
        <v>7.3409207466543919E-3</v>
      </c>
      <c r="AF606" s="5">
        <f t="shared" si="805"/>
        <v>3.8898437351070569E-3</v>
      </c>
      <c r="AG606" s="5">
        <f t="shared" si="806"/>
        <v>1.3741132123830189E-3</v>
      </c>
      <c r="AH606" s="5">
        <f t="shared" si="807"/>
        <v>6.0988154056066755E-3</v>
      </c>
      <c r="AI606" s="5">
        <f t="shared" si="808"/>
        <v>6.6723752347308627E-3</v>
      </c>
      <c r="AJ606" s="5">
        <f t="shared" si="809"/>
        <v>3.6499375954321977E-3</v>
      </c>
      <c r="AK606" s="5">
        <f t="shared" si="810"/>
        <v>1.3310646740614784E-3</v>
      </c>
      <c r="AL606" s="5">
        <f t="shared" si="811"/>
        <v>1.6884208984872555E-5</v>
      </c>
      <c r="AM606" s="5">
        <f t="shared" si="812"/>
        <v>1.5156673279075415E-3</v>
      </c>
      <c r="AN606" s="5">
        <f t="shared" si="813"/>
        <v>1.606258741494944E-3</v>
      </c>
      <c r="AO606" s="5">
        <f t="shared" si="814"/>
        <v>8.5113240126078317E-4</v>
      </c>
      <c r="AP606" s="5">
        <f t="shared" si="815"/>
        <v>3.0066819073068469E-4</v>
      </c>
      <c r="AQ606" s="5">
        <f t="shared" si="816"/>
        <v>7.9659781001773389E-5</v>
      </c>
      <c r="AR606" s="5">
        <f t="shared" si="817"/>
        <v>1.2926683022908508E-3</v>
      </c>
      <c r="AS606" s="5">
        <f t="shared" si="818"/>
        <v>1.414236600602454E-3</v>
      </c>
      <c r="AT606" s="5">
        <f t="shared" si="819"/>
        <v>7.7361886221666255E-4</v>
      </c>
      <c r="AU606" s="5">
        <f t="shared" si="820"/>
        <v>2.8212447795625945E-4</v>
      </c>
      <c r="AV606" s="5">
        <f t="shared" si="821"/>
        <v>7.7164180854538602E-5</v>
      </c>
      <c r="AW606" s="5">
        <f t="shared" si="822"/>
        <v>5.4378197355151144E-7</v>
      </c>
      <c r="AX606" s="5">
        <f t="shared" si="823"/>
        <v>2.7636790836255262E-4</v>
      </c>
      <c r="AY606" s="5">
        <f t="shared" si="824"/>
        <v>2.9288641412418412E-4</v>
      </c>
      <c r="AZ606" s="5">
        <f t="shared" si="825"/>
        <v>1.551961153644322E-4</v>
      </c>
      <c r="BA606" s="5">
        <f t="shared" si="826"/>
        <v>5.4824061621826622E-5</v>
      </c>
      <c r="BB606" s="5">
        <f t="shared" si="827"/>
        <v>1.4525223741856696E-5</v>
      </c>
      <c r="BC606" s="5">
        <f t="shared" si="828"/>
        <v>3.0786792296614681E-6</v>
      </c>
      <c r="BD606" s="5">
        <f t="shared" si="829"/>
        <v>2.283218445737508E-4</v>
      </c>
      <c r="BE606" s="5">
        <f t="shared" si="830"/>
        <v>2.4979425018856102E-4</v>
      </c>
      <c r="BF606" s="5">
        <f t="shared" si="831"/>
        <v>1.3664300834585795E-4</v>
      </c>
      <c r="BG606" s="5">
        <f t="shared" si="832"/>
        <v>4.9831175632777457E-5</v>
      </c>
      <c r="BH606" s="5">
        <f t="shared" si="833"/>
        <v>1.3629380465590346E-5</v>
      </c>
      <c r="BI606" s="5">
        <f t="shared" si="834"/>
        <v>2.9822296506868427E-6</v>
      </c>
      <c r="BJ606" s="8">
        <f t="shared" si="835"/>
        <v>0.36106677668926213</v>
      </c>
      <c r="BK606" s="8">
        <f t="shared" si="836"/>
        <v>0.29527827262879747</v>
      </c>
      <c r="BL606" s="8">
        <f t="shared" si="837"/>
        <v>0.32066520050415709</v>
      </c>
      <c r="BM606" s="8">
        <f t="shared" si="838"/>
        <v>0.36461499711544065</v>
      </c>
      <c r="BN606" s="8">
        <f t="shared" si="839"/>
        <v>0.6351223029293882</v>
      </c>
    </row>
    <row r="607" spans="1:66" x14ac:dyDescent="0.25">
      <c r="A607" t="s">
        <v>99</v>
      </c>
      <c r="B607" t="s">
        <v>116</v>
      </c>
      <c r="C607" t="s">
        <v>108</v>
      </c>
      <c r="D607" t="s">
        <v>527</v>
      </c>
      <c r="E607">
        <f>VLOOKUP(A607,home!$A$2:$E$405,3,FALSE)</f>
        <v>1.3478000000000001</v>
      </c>
      <c r="F607">
        <f>VLOOKUP(B607,home!$B$2:$E$405,3,FALSE)</f>
        <v>1</v>
      </c>
      <c r="G607">
        <f>VLOOKUP(C607,away!$B$2:$E$405,4,FALSE)</f>
        <v>0.9355</v>
      </c>
      <c r="H607">
        <f>VLOOKUP(A607,away!$A$2:$E$405,3,FALSE)</f>
        <v>1.2736000000000001</v>
      </c>
      <c r="I607">
        <f>VLOOKUP(C607,away!$B$2:$E$405,3,FALSE)</f>
        <v>0.78520000000000001</v>
      </c>
      <c r="J607">
        <f>VLOOKUP(B607,home!$B$2:$E$405,4,FALSE)</f>
        <v>1.3313999999999999</v>
      </c>
      <c r="K607" s="3">
        <f t="shared" si="784"/>
        <v>1.2608669000000001</v>
      </c>
      <c r="L607" s="3">
        <f t="shared" si="785"/>
        <v>1.3314409006079999</v>
      </c>
      <c r="M607" s="5">
        <f t="shared" si="786"/>
        <v>7.4847108413866145E-2</v>
      </c>
      <c r="N607" s="5">
        <f t="shared" si="787"/>
        <v>9.4372241559755335E-2</v>
      </c>
      <c r="O607" s="5">
        <f t="shared" si="788"/>
        <v>9.9654501434462542E-2</v>
      </c>
      <c r="P607" s="5">
        <f t="shared" si="789"/>
        <v>0.12565106229471634</v>
      </c>
      <c r="Q607" s="5">
        <f t="shared" si="790"/>
        <v>5.9495417830749964E-2</v>
      </c>
      <c r="R607" s="5">
        <f t="shared" si="791"/>
        <v>6.6342039569771027E-2</v>
      </c>
      <c r="S607" s="5">
        <f t="shared" si="792"/>
        <v>5.2734800950793262E-2</v>
      </c>
      <c r="T607" s="5">
        <f t="shared" si="793"/>
        <v>7.9214632698622986E-2</v>
      </c>
      <c r="U607" s="5">
        <f t="shared" si="794"/>
        <v>8.3648481772014532E-2</v>
      </c>
      <c r="V607" s="5">
        <f t="shared" si="795"/>
        <v>9.8366210202629079E-3</v>
      </c>
      <c r="W607" s="5">
        <f t="shared" si="796"/>
        <v>2.5005267681487482E-2</v>
      </c>
      <c r="X607" s="5">
        <f t="shared" si="797"/>
        <v>3.329303612178381E-2</v>
      </c>
      <c r="Y607" s="5">
        <f t="shared" si="798"/>
        <v>2.2163854998981256E-2</v>
      </c>
      <c r="Z607" s="5">
        <f t="shared" si="799"/>
        <v>2.9443501637649167E-2</v>
      </c>
      <c r="AA607" s="5">
        <f t="shared" si="800"/>
        <v>3.7124336635007631E-2</v>
      </c>
      <c r="AB607" s="5">
        <f t="shared" si="801"/>
        <v>2.3404423623769263E-2</v>
      </c>
      <c r="AC607" s="5">
        <f t="shared" si="802"/>
        <v>1.0320888698801044E-3</v>
      </c>
      <c r="AD607" s="5">
        <f t="shared" si="803"/>
        <v>7.8820785863068336E-3</v>
      </c>
      <c r="AE607" s="5">
        <f t="shared" si="804"/>
        <v>1.0494521811615401E-2</v>
      </c>
      <c r="AF607" s="5">
        <f t="shared" si="805"/>
        <v>6.9864177861537549E-3</v>
      </c>
      <c r="AG607" s="5">
        <f t="shared" si="806"/>
        <v>3.1006674630734347E-3</v>
      </c>
      <c r="AH607" s="5">
        <f t="shared" si="807"/>
        <v>9.8005705843711849E-3</v>
      </c>
      <c r="AI607" s="5">
        <f t="shared" si="808"/>
        <v>1.2357215050947286E-2</v>
      </c>
      <c r="AJ607" s="5">
        <f t="shared" si="809"/>
        <v>7.790401716960626E-3</v>
      </c>
      <c r="AK607" s="5">
        <f t="shared" si="810"/>
        <v>3.2742198875396083E-3</v>
      </c>
      <c r="AL607" s="5">
        <f t="shared" si="811"/>
        <v>6.9305583411937536E-5</v>
      </c>
      <c r="AM607" s="5">
        <f t="shared" si="812"/>
        <v>1.9876503985346143E-3</v>
      </c>
      <c r="AN607" s="5">
        <f t="shared" si="813"/>
        <v>2.6464390367187765E-3</v>
      </c>
      <c r="AO607" s="5">
        <f t="shared" si="814"/>
        <v>1.7617885872265081E-3</v>
      </c>
      <c r="AP607" s="5">
        <f t="shared" si="815"/>
        <v>7.8190579441925255E-4</v>
      </c>
      <c r="AQ607" s="5">
        <f t="shared" si="816"/>
        <v>2.602653387780459E-4</v>
      </c>
      <c r="AR607" s="5">
        <f t="shared" si="817"/>
        <v>2.6097761050654887E-3</v>
      </c>
      <c r="AS607" s="5">
        <f t="shared" si="818"/>
        <v>3.2905803072879975E-3</v>
      </c>
      <c r="AT607" s="5">
        <f t="shared" si="819"/>
        <v>2.0744918956256335E-3</v>
      </c>
      <c r="AU607" s="5">
        <f t="shared" si="820"/>
        <v>8.718860551708722E-4</v>
      </c>
      <c r="AV607" s="5">
        <f t="shared" si="821"/>
        <v>2.7483306688413185E-4</v>
      </c>
      <c r="AW607" s="5">
        <f t="shared" si="822"/>
        <v>3.231892158119513E-6</v>
      </c>
      <c r="AX607" s="5">
        <f t="shared" si="823"/>
        <v>4.1769376604735057E-4</v>
      </c>
      <c r="AY607" s="5">
        <f t="shared" si="824"/>
        <v>5.5613456404443172E-4</v>
      </c>
      <c r="AZ607" s="5">
        <f t="shared" si="825"/>
        <v>3.7023015240527784E-4</v>
      </c>
      <c r="BA607" s="5">
        <f t="shared" si="826"/>
        <v>1.6431318918357337E-4</v>
      </c>
      <c r="BB607" s="5">
        <f t="shared" si="827"/>
        <v>5.4693325147087422E-5</v>
      </c>
      <c r="BC607" s="5">
        <f t="shared" si="828"/>
        <v>1.456418601821685E-5</v>
      </c>
      <c r="BD607" s="5">
        <f t="shared" si="829"/>
        <v>5.7912710795227193E-4</v>
      </c>
      <c r="BE607" s="5">
        <f t="shared" si="830"/>
        <v>7.3020220130974654E-4</v>
      </c>
      <c r="BF607" s="5">
        <f t="shared" si="831"/>
        <v>4.6034389296929822E-4</v>
      </c>
      <c r="BG607" s="5">
        <f t="shared" si="832"/>
        <v>1.9347745908737701E-4</v>
      </c>
      <c r="BH607" s="5">
        <f t="shared" si="833"/>
        <v>6.0987331014844513E-5</v>
      </c>
      <c r="BI607" s="5">
        <f t="shared" si="834"/>
        <v>1.5379381399192156E-5</v>
      </c>
      <c r="BJ607" s="8">
        <f t="shared" si="835"/>
        <v>0.35102381487705342</v>
      </c>
      <c r="BK607" s="8">
        <f t="shared" si="836"/>
        <v>0.2647271216969751</v>
      </c>
      <c r="BL607" s="8">
        <f t="shared" si="837"/>
        <v>0.35455727507861046</v>
      </c>
      <c r="BM607" s="8">
        <f t="shared" si="838"/>
        <v>0.47883643951508059</v>
      </c>
      <c r="BN607" s="8">
        <f t="shared" si="839"/>
        <v>0.5203623711033214</v>
      </c>
    </row>
    <row r="608" spans="1:66" x14ac:dyDescent="0.25">
      <c r="A608" t="s">
        <v>99</v>
      </c>
      <c r="B608" t="s">
        <v>417</v>
      </c>
      <c r="C608" t="s">
        <v>103</v>
      </c>
      <c r="D608" t="s">
        <v>527</v>
      </c>
      <c r="E608">
        <f>VLOOKUP(A608,home!$A$2:$E$405,3,FALSE)</f>
        <v>1.3478000000000001</v>
      </c>
      <c r="F608">
        <f>VLOOKUP(B608,home!$B$2:$E$405,3,FALSE)</f>
        <v>0.9032</v>
      </c>
      <c r="G608">
        <f>VLOOKUP(C608,away!$B$2:$E$405,4,FALSE)</f>
        <v>0.96779999999999999</v>
      </c>
      <c r="H608">
        <f>VLOOKUP(A608,away!$A$2:$E$405,3,FALSE)</f>
        <v>1.2736000000000001</v>
      </c>
      <c r="I608">
        <f>VLOOKUP(C608,away!$B$2:$E$405,3,FALSE)</f>
        <v>1.0924</v>
      </c>
      <c r="J608">
        <f>VLOOKUP(B608,home!$B$2:$E$405,4,FALSE)</f>
        <v>1.0583</v>
      </c>
      <c r="K608" s="3">
        <f t="shared" si="784"/>
        <v>1.178134838688</v>
      </c>
      <c r="L608" s="3">
        <f t="shared" si="785"/>
        <v>1.4723923013120002</v>
      </c>
      <c r="M608" s="5">
        <f t="shared" si="786"/>
        <v>7.0613979794411016E-2</v>
      </c>
      <c r="N608" s="5">
        <f t="shared" si="787"/>
        <v>8.3192789694206098E-2</v>
      </c>
      <c r="O608" s="5">
        <f t="shared" si="788"/>
        <v>0.10397148021429192</v>
      </c>
      <c r="P608" s="5">
        <f t="shared" si="789"/>
        <v>0.12249242307041737</v>
      </c>
      <c r="Q608" s="5">
        <f t="shared" si="790"/>
        <v>4.9006161933194126E-2</v>
      </c>
      <c r="R608" s="5">
        <f t="shared" si="791"/>
        <v>7.6543403511768193E-2</v>
      </c>
      <c r="S608" s="5">
        <f t="shared" si="792"/>
        <v>5.3121187027507344E-2</v>
      </c>
      <c r="T608" s="5">
        <f t="shared" si="793"/>
        <v>7.2156295547284241E-2</v>
      </c>
      <c r="U608" s="5">
        <f t="shared" si="794"/>
        <v>9.0178450348967501E-2</v>
      </c>
      <c r="V608" s="5">
        <f t="shared" si="795"/>
        <v>1.0238675958627184E-2</v>
      </c>
      <c r="W608" s="5">
        <f t="shared" si="796"/>
        <v>1.9245288894627215E-2</v>
      </c>
      <c r="X608" s="5">
        <f t="shared" si="797"/>
        <v>2.8336615204974446E-2</v>
      </c>
      <c r="Y608" s="5">
        <f t="shared" si="798"/>
        <v>2.0861307036522472E-2</v>
      </c>
      <c r="Z608" s="5">
        <f t="shared" si="799"/>
        <v>3.7567306015648477E-2</v>
      </c>
      <c r="AA608" s="5">
        <f t="shared" si="800"/>
        <v>4.4259352012688741E-2</v>
      </c>
      <c r="AB608" s="5">
        <f t="shared" si="801"/>
        <v>2.607174227195224E-2</v>
      </c>
      <c r="AC608" s="5">
        <f t="shared" si="802"/>
        <v>1.1100495175109947E-3</v>
      </c>
      <c r="AD608" s="5">
        <f t="shared" si="803"/>
        <v>5.6683863318439014E-3</v>
      </c>
      <c r="AE608" s="5">
        <f t="shared" si="804"/>
        <v>8.3460883958691289E-3</v>
      </c>
      <c r="AF608" s="5">
        <f t="shared" si="805"/>
        <v>6.1443581500735646E-3</v>
      </c>
      <c r="AG608" s="5">
        <f t="shared" si="806"/>
        <v>3.0156352122239871E-3</v>
      </c>
      <c r="AH608" s="5">
        <f t="shared" si="807"/>
        <v>1.3828453039618204E-2</v>
      </c>
      <c r="AI608" s="5">
        <f t="shared" si="808"/>
        <v>1.6291782291135173E-2</v>
      </c>
      <c r="AJ608" s="5">
        <f t="shared" si="809"/>
        <v>9.5969581507532806E-3</v>
      </c>
      <c r="AK608" s="5">
        <f t="shared" si="810"/>
        <v>3.7688369142777327E-3</v>
      </c>
      <c r="AL608" s="5">
        <f t="shared" si="811"/>
        <v>7.7023079862625869E-5</v>
      </c>
      <c r="AM608" s="5">
        <f t="shared" si="812"/>
        <v>1.3356246833376357E-3</v>
      </c>
      <c r="AN608" s="5">
        <f t="shared" si="813"/>
        <v>1.9665635011886129E-3</v>
      </c>
      <c r="AO608" s="5">
        <f t="shared" si="814"/>
        <v>1.4477764795956432E-3</v>
      </c>
      <c r="AP608" s="5">
        <f t="shared" si="815"/>
        <v>7.1056498085907182E-4</v>
      </c>
      <c r="AQ608" s="5">
        <f t="shared" si="816"/>
        <v>2.6155760184970158E-4</v>
      </c>
      <c r="AR608" s="5">
        <f t="shared" si="817"/>
        <v>4.0721815589176676E-3</v>
      </c>
      <c r="AS608" s="5">
        <f t="shared" si="818"/>
        <v>4.7975789640237135E-3</v>
      </c>
      <c r="AT608" s="5">
        <f t="shared" si="819"/>
        <v>2.8260974594365115E-3</v>
      </c>
      <c r="AU608" s="5">
        <f t="shared" si="820"/>
        <v>1.1098412914965999E-3</v>
      </c>
      <c r="AV608" s="5">
        <f t="shared" si="821"/>
        <v>3.2688567273165723E-4</v>
      </c>
      <c r="AW608" s="5">
        <f t="shared" si="822"/>
        <v>3.7113927614255278E-6</v>
      </c>
      <c r="AX608" s="5">
        <f t="shared" si="823"/>
        <v>2.6225766180861567E-4</v>
      </c>
      <c r="AY608" s="5">
        <f t="shared" si="824"/>
        <v>3.8614616220709191E-4</v>
      </c>
      <c r="AZ608" s="5">
        <f t="shared" si="825"/>
        <v>2.8427931820744853E-4</v>
      </c>
      <c r="BA608" s="5">
        <f t="shared" si="826"/>
        <v>1.3952355985029054E-4</v>
      </c>
      <c r="BB608" s="5">
        <f t="shared" si="827"/>
        <v>5.1358353843802971E-5</v>
      </c>
      <c r="BC608" s="5">
        <f t="shared" si="828"/>
        <v>1.5123928961534589E-5</v>
      </c>
      <c r="BD608" s="5">
        <f t="shared" si="829"/>
        <v>9.993081294825143E-4</v>
      </c>
      <c r="BE608" s="5">
        <f t="shared" si="830"/>
        <v>1.1773197219274887E-3</v>
      </c>
      <c r="BF608" s="5">
        <f t="shared" si="831"/>
        <v>6.9352069033862176E-4</v>
      </c>
      <c r="BG608" s="5">
        <f t="shared" si="832"/>
        <v>2.7235362887962738E-4</v>
      </c>
      <c r="BH608" s="5">
        <f t="shared" si="833"/>
        <v>8.0217324656547856E-5</v>
      </c>
      <c r="BI608" s="5">
        <f t="shared" si="834"/>
        <v>1.8901364968844986E-5</v>
      </c>
      <c r="BJ608" s="8">
        <f t="shared" si="835"/>
        <v>0.30283370263252868</v>
      </c>
      <c r="BK608" s="8">
        <f t="shared" si="836"/>
        <v>0.25803948461054366</v>
      </c>
      <c r="BL608" s="8">
        <f t="shared" si="837"/>
        <v>0.4008846645623127</v>
      </c>
      <c r="BM608" s="8">
        <f t="shared" si="838"/>
        <v>0.49312248483329907</v>
      </c>
      <c r="BN608" s="8">
        <f t="shared" si="839"/>
        <v>0.5058202382182887</v>
      </c>
    </row>
    <row r="609" spans="1:66" x14ac:dyDescent="0.25">
      <c r="A609" t="s">
        <v>99</v>
      </c>
      <c r="B609" t="s">
        <v>101</v>
      </c>
      <c r="C609" t="s">
        <v>435</v>
      </c>
      <c r="D609" t="s">
        <v>527</v>
      </c>
      <c r="E609">
        <f>VLOOKUP(A609,home!$A$2:$E$405,3,FALSE)</f>
        <v>1.3478000000000001</v>
      </c>
      <c r="F609">
        <f>VLOOKUP(B609,home!$B$2:$E$405,3,FALSE)</f>
        <v>1.0323</v>
      </c>
      <c r="G609">
        <f>VLOOKUP(C609,away!$B$2:$E$405,4,FALSE)</f>
        <v>1.4239999999999999</v>
      </c>
      <c r="H609">
        <f>VLOOKUP(A609,away!$A$2:$E$405,3,FALSE)</f>
        <v>1.2736000000000001</v>
      </c>
      <c r="I609">
        <f>VLOOKUP(C609,away!$B$2:$E$405,3,FALSE)</f>
        <v>0.90559999999999996</v>
      </c>
      <c r="J609">
        <f>VLOOKUP(B609,home!$B$2:$E$405,4,FALSE)</f>
        <v>0.85350000000000004</v>
      </c>
      <c r="K609" s="3">
        <f t="shared" si="784"/>
        <v>1.9812595305600003</v>
      </c>
      <c r="L609" s="3">
        <f t="shared" si="785"/>
        <v>0.98440313856000006</v>
      </c>
      <c r="M609" s="5">
        <f t="shared" si="786"/>
        <v>5.1526313032716257E-2</v>
      </c>
      <c r="N609" s="5">
        <f t="shared" si="787"/>
        <v>0.10208699877068703</v>
      </c>
      <c r="O609" s="5">
        <f t="shared" si="788"/>
        <v>5.0722664267830918E-2</v>
      </c>
      <c r="P609" s="5">
        <f t="shared" si="789"/>
        <v>0.10049476199603517</v>
      </c>
      <c r="Q609" s="5">
        <f t="shared" si="790"/>
        <v>0.10113041963034537</v>
      </c>
      <c r="R609" s="5">
        <f t="shared" si="791"/>
        <v>2.4965774950688954E-2</v>
      </c>
      <c r="S609" s="5">
        <f t="shared" si="792"/>
        <v>4.9000193271287157E-2</v>
      </c>
      <c r="T609" s="5">
        <f t="shared" si="793"/>
        <v>9.9553102488001824E-2</v>
      </c>
      <c r="U609" s="5">
        <f t="shared" si="794"/>
        <v>4.9463679558868608E-2</v>
      </c>
      <c r="V609" s="5">
        <f t="shared" si="795"/>
        <v>1.0618658206366014E-2</v>
      </c>
      <c r="W609" s="5">
        <f t="shared" si="796"/>
        <v>6.6788535907384636E-2</v>
      </c>
      <c r="X609" s="5">
        <f t="shared" si="797"/>
        <v>6.5746844367056703E-2</v>
      </c>
      <c r="Y609" s="5">
        <f t="shared" si="798"/>
        <v>3.2360699972673226E-2</v>
      </c>
      <c r="Z609" s="5">
        <f t="shared" si="799"/>
        <v>8.1921290726802813E-3</v>
      </c>
      <c r="AA609" s="5">
        <f t="shared" si="800"/>
        <v>1.6230733800825462E-2</v>
      </c>
      <c r="AB609" s="5">
        <f t="shared" si="801"/>
        <v>1.6078648015433895E-2</v>
      </c>
      <c r="AC609" s="5">
        <f t="shared" si="802"/>
        <v>1.2943866278677342E-3</v>
      </c>
      <c r="AD609" s="5">
        <f t="shared" si="803"/>
        <v>3.308135582466365E-2</v>
      </c>
      <c r="AE609" s="5">
        <f t="shared" si="804"/>
        <v>3.2565390501619031E-2</v>
      </c>
      <c r="AF609" s="5">
        <f t="shared" si="805"/>
        <v>1.602873630911289E-2</v>
      </c>
      <c r="AG609" s="5">
        <f t="shared" si="806"/>
        <v>5.2595794432804552E-3</v>
      </c>
      <c r="AH609" s="5">
        <f t="shared" si="807"/>
        <v>2.0160893926587727E-3</v>
      </c>
      <c r="AI609" s="5">
        <f t="shared" si="808"/>
        <v>3.9943963236661155E-3</v>
      </c>
      <c r="AJ609" s="5">
        <f t="shared" si="809"/>
        <v>3.9569678925486605E-3</v>
      </c>
      <c r="AK609" s="5">
        <f t="shared" si="810"/>
        <v>2.6132601164106511E-3</v>
      </c>
      <c r="AL609" s="5">
        <f t="shared" si="811"/>
        <v>1.0098069777732852E-4</v>
      </c>
      <c r="AM609" s="5">
        <f t="shared" si="812"/>
        <v>1.310855030229229E-2</v>
      </c>
      <c r="AN609" s="5">
        <f t="shared" si="813"/>
        <v>1.2904098059548168E-2</v>
      </c>
      <c r="AO609" s="5">
        <f t="shared" si="814"/>
        <v>6.3514173150526097E-3</v>
      </c>
      <c r="AP609" s="5">
        <f t="shared" si="815"/>
        <v>2.0841183797473731E-3</v>
      </c>
      <c r="AQ609" s="5">
        <f t="shared" si="816"/>
        <v>5.1290316853847397E-4</v>
      </c>
      <c r="AR609" s="5">
        <f t="shared" si="817"/>
        <v>3.9692894515016414E-4</v>
      </c>
      <c r="AS609" s="5">
        <f t="shared" si="818"/>
        <v>7.8641925553389028E-4</v>
      </c>
      <c r="AT609" s="5">
        <f t="shared" si="819"/>
        <v>7.7905032252121025E-4</v>
      </c>
      <c r="AU609" s="5">
        <f t="shared" si="820"/>
        <v>5.1450029209366337E-4</v>
      </c>
      <c r="AV609" s="5">
        <f t="shared" si="821"/>
        <v>2.5483965179661855E-4</v>
      </c>
      <c r="AW609" s="5">
        <f t="shared" si="822"/>
        <v>5.4707922742323275E-6</v>
      </c>
      <c r="AX609" s="5">
        <f t="shared" si="823"/>
        <v>4.3285733697069608E-3</v>
      </c>
      <c r="AY609" s="5">
        <f t="shared" si="824"/>
        <v>4.2610612106267678E-3</v>
      </c>
      <c r="AZ609" s="5">
        <f t="shared" si="825"/>
        <v>2.0973010146686311E-3</v>
      </c>
      <c r="BA609" s="5">
        <f t="shared" si="826"/>
        <v>6.8819656711495794E-4</v>
      </c>
      <c r="BB609" s="5">
        <f t="shared" si="827"/>
        <v>1.6936571515354556E-4</v>
      </c>
      <c r="BC609" s="5">
        <f t="shared" si="828"/>
        <v>3.3344828312321854E-5</v>
      </c>
      <c r="BD609" s="5">
        <f t="shared" si="829"/>
        <v>6.5123016565188586E-5</v>
      </c>
      <c r="BE609" s="5">
        <f t="shared" si="830"/>
        <v>1.2902559722859663E-4</v>
      </c>
      <c r="BF609" s="5">
        <f t="shared" si="831"/>
        <v>1.2781659709767656E-4</v>
      </c>
      <c r="BG609" s="5">
        <f t="shared" si="832"/>
        <v>8.4412617054506454E-5</v>
      </c>
      <c r="BH609" s="5">
        <f t="shared" si="833"/>
        <v>4.1810825509688128E-5</v>
      </c>
      <c r="BI609" s="5">
        <f t="shared" si="834"/>
        <v>1.6567619304330162E-5</v>
      </c>
      <c r="BJ609" s="8">
        <f t="shared" si="835"/>
        <v>0.60114059314558699</v>
      </c>
      <c r="BK609" s="8">
        <f t="shared" si="836"/>
        <v>0.21729635504267644</v>
      </c>
      <c r="BL609" s="8">
        <f t="shared" si="837"/>
        <v>0.17323870905878755</v>
      </c>
      <c r="BM609" s="8">
        <f t="shared" si="838"/>
        <v>0.564685263253075</v>
      </c>
      <c r="BN609" s="8">
        <f t="shared" si="839"/>
        <v>0.43092693264830373</v>
      </c>
    </row>
    <row r="610" spans="1:66" x14ac:dyDescent="0.25">
      <c r="A610" t="s">
        <v>99</v>
      </c>
      <c r="B610" t="s">
        <v>119</v>
      </c>
      <c r="C610" t="s">
        <v>109</v>
      </c>
      <c r="D610" t="s">
        <v>527</v>
      </c>
      <c r="E610">
        <f>VLOOKUP(A610,home!$A$2:$E$405,3,FALSE)</f>
        <v>1.3478000000000001</v>
      </c>
      <c r="F610">
        <f>VLOOKUP(B610,home!$B$2:$E$405,3,FALSE)</f>
        <v>0.8387</v>
      </c>
      <c r="G610">
        <f>VLOOKUP(C610,away!$B$2:$E$405,4,FALSE)</f>
        <v>0.871</v>
      </c>
      <c r="H610">
        <f>VLOOKUP(A610,away!$A$2:$E$405,3,FALSE)</f>
        <v>1.2736000000000001</v>
      </c>
      <c r="I610">
        <f>VLOOKUP(C610,away!$B$2:$E$405,3,FALSE)</f>
        <v>1.2290000000000001</v>
      </c>
      <c r="J610">
        <f>VLOOKUP(B610,home!$B$2:$E$405,4,FALSE)</f>
        <v>1.4338</v>
      </c>
      <c r="K610" s="3">
        <f t="shared" ref="K610:K673" si="840">E610*F610*G610</f>
        <v>0.98457827805999998</v>
      </c>
      <c r="L610" s="3">
        <f t="shared" ref="L610:L673" si="841">H610*I610*J610</f>
        <v>2.24426175872</v>
      </c>
      <c r="M610" s="5">
        <f t="shared" ref="M610:M673" si="842">_xlfn.POISSON.DIST(0,K610,FALSE) * _xlfn.POISSON.DIST(0,L610,FALSE)</f>
        <v>3.9603410654958822E-2</v>
      </c>
      <c r="N610" s="5">
        <f t="shared" ref="N610:N673" si="843">_xlfn.POISSON.DIST(1,K610,FALSE) * _xlfn.POISSON.DIST(0,L610,FALSE)</f>
        <v>3.899265786796241E-2</v>
      </c>
      <c r="O610" s="5">
        <f t="shared" ref="O610:O673" si="844">_xlfn.POISSON.DIST(0,K610,FALSE) * _xlfn.POISSON.DIST(1,L610,FALSE)</f>
        <v>8.8880420047808273E-2</v>
      </c>
      <c r="P610" s="5">
        <f t="shared" ref="P610:P673" si="845">_xlfn.POISSON.DIST(1,K610,FALSE) * _xlfn.POISSON.DIST(1,L610,FALSE)</f>
        <v>8.7509730923920559E-2</v>
      </c>
      <c r="Q610" s="5">
        <f t="shared" ref="Q610:Q673" si="846">_xlfn.POISSON.DIST(2,K610,FALSE) * _xlfn.POISSON.DIST(0,L610,FALSE)</f>
        <v>1.9195661970310571E-2</v>
      </c>
      <c r="R610" s="5">
        <f t="shared" ref="R610:R673" si="847">_xlfn.POISSON.DIST(0,K610,FALSE) * _xlfn.POISSON.DIST(2,L610,FALSE)</f>
        <v>9.973546390613329E-2</v>
      </c>
      <c r="S610" s="5">
        <f t="shared" ref="S610:S673" si="848">_xlfn.POISSON.DIST(2,K610,FALSE) * _xlfn.POISSON.DIST(2,L610,FALSE)</f>
        <v>4.8341499379284614E-2</v>
      </c>
      <c r="T610" s="5">
        <f t="shared" ref="T610:T673" si="849">_xlfn.POISSON.DIST(2,K610,FALSE) * _xlfn.POISSON.DIST(1,L610,FALSE)</f>
        <v>4.308009009328382E-2</v>
      </c>
      <c r="U610" s="5">
        <f t="shared" ref="U610:U673" si="850">_xlfn.POISSON.DIST(1,K610,FALSE) * _xlfn.POISSON.DIST(2,L610,FALSE)</f>
        <v>9.8197371314215992E-2</v>
      </c>
      <c r="V610" s="5">
        <f t="shared" ref="V610:V673" si="851">_xlfn.POISSON.DIST(3,K610,FALSE) * _xlfn.POISSON.DIST(3,L610,FALSE)</f>
        <v>1.1868651190442579E-2</v>
      </c>
      <c r="W610" s="5">
        <f t="shared" ref="W610:W673" si="852">_xlfn.POISSON.DIST(3,K610,FALSE) * _xlfn.POISSON.DIST(0,L610,FALSE)</f>
        <v>6.2998772696500702E-3</v>
      </c>
      <c r="X610" s="5">
        <f t="shared" ref="X610:X673" si="853">_xlfn.POISSON.DIST(3,K610,FALSE) * _xlfn.POISSON.DIST(1,L610,FALSE)</f>
        <v>1.4138573640905018E-2</v>
      </c>
      <c r="Y610" s="5">
        <f t="shared" ref="Y610:Y673" si="854">_xlfn.POISSON.DIST(3,K610,FALSE) * _xlfn.POISSON.DIST(2,L610,FALSE)</f>
        <v>1.5865330072564868E-2</v>
      </c>
      <c r="Z610" s="5">
        <f t="shared" ref="Z610:Z673" si="855">_xlfn.POISSON.DIST(0,K610,FALSE) * _xlfn.POISSON.DIST(3,L610,FALSE)</f>
        <v>7.4610829210911264E-2</v>
      </c>
      <c r="AA610" s="5">
        <f t="shared" ref="AA610:AA673" si="856">_xlfn.POISSON.DIST(1,K610,FALSE) * _xlfn.POISSON.DIST(3,L610,FALSE)</f>
        <v>7.3460201749107751E-2</v>
      </c>
      <c r="AB610" s="5">
        <f t="shared" ref="AB610:AB673" si="857">_xlfn.POISSON.DIST(2,K610,FALSE) * _xlfn.POISSON.DIST(3,L610,FALSE)</f>
        <v>3.6163659472038354E-2</v>
      </c>
      <c r="AC610" s="5">
        <f t="shared" ref="AC610:AC673" si="858">_xlfn.POISSON.DIST(4,K610,FALSE) * _xlfn.POISSON.DIST(4,L610,FALSE)</f>
        <v>1.6390988410606934E-3</v>
      </c>
      <c r="AD610" s="5">
        <f t="shared" ref="AD610:AD673" si="859">_xlfn.POISSON.DIST(4,K610,FALSE) * _xlfn.POISSON.DIST(0,L610,FALSE)</f>
        <v>1.5506805785353499E-3</v>
      </c>
      <c r="AE610" s="5">
        <f t="shared" ref="AE610:AE673" si="860">_xlfn.POISSON.DIST(4,K610,FALSE) * _xlfn.POISSON.DIST(1,L610,FALSE)</f>
        <v>3.4801331223966911E-3</v>
      </c>
      <c r="AF610" s="5">
        <f t="shared" ref="AF610:AF673" si="861">_xlfn.POISSON.DIST(4,K610,FALSE) * _xlfn.POISSON.DIST(2,L610,FALSE)</f>
        <v>3.9051648409248623E-3</v>
      </c>
      <c r="AG610" s="5">
        <f t="shared" ref="AG610:AG673" si="862">_xlfn.POISSON.DIST(4,K610,FALSE) * _xlfn.POISSON.DIST(3,L610,FALSE)</f>
        <v>2.9214040379951802E-3</v>
      </c>
      <c r="AH610" s="5">
        <f t="shared" ref="AH610:AH673" si="863">_xlfn.POISSON.DIST(0,K610,FALSE) * _xlfn.POISSON.DIST(4,L610,FALSE)</f>
        <v>4.1861557696109317E-2</v>
      </c>
      <c r="AI610" s="5">
        <f t="shared" ref="AI610:AI673" si="864">_xlfn.POISSON.DIST(1,K610,FALSE) * _xlfn.POISSON.DIST(4,L610,FALSE)</f>
        <v>4.1215980393344648E-2</v>
      </c>
      <c r="AJ610" s="5">
        <f t="shared" ref="AJ610:AJ673" si="865">_xlfn.POISSON.DIST(2,K610,FALSE) * _xlfn.POISSON.DIST(4,L610,FALSE)</f>
        <v>2.0290179502116999E-2</v>
      </c>
      <c r="AK610" s="5">
        <f t="shared" ref="AK610:AK673" si="866">_xlfn.POISSON.DIST(3,K610,FALSE) * _xlfn.POISSON.DIST(4,L610,FALSE)</f>
        <v>6.6590899985742216E-3</v>
      </c>
      <c r="AL610" s="5">
        <f t="shared" ref="AL610:AL673" si="867">_xlfn.POISSON.DIST(5,K610,FALSE) * _xlfn.POISSON.DIST(5,L610,FALSE)</f>
        <v>1.4487348050764036E-4</v>
      </c>
      <c r="AM610" s="5">
        <f t="shared" ref="AM610:AM673" si="868">_xlfn.POISSON.DIST(5,K610,FALSE) * _xlfn.POISSON.DIST(0,L610,FALSE)</f>
        <v>3.0535328276708391E-4</v>
      </c>
      <c r="AN610" s="5">
        <f t="shared" ref="AN610:AN673" si="869">_xlfn.POISSON.DIST(5,K610,FALSE) * _xlfn.POISSON.DIST(1,L610,FALSE)</f>
        <v>6.8529269541378124E-4</v>
      </c>
      <c r="AO610" s="5">
        <f t="shared" ref="AO610:AO673" si="870">_xlfn.POISSON.DIST(5,K610,FALSE) * _xlfn.POISSON.DIST(2,L610,FALSE)</f>
        <v>7.6898809492365115E-4</v>
      </c>
      <c r="AP610" s="5">
        <f t="shared" ref="AP610:AP673" si="871">_xlfn.POISSON.DIST(5,K610,FALSE) * _xlfn.POISSON.DIST(3,L610,FALSE)</f>
        <v>5.7527019144936516E-4</v>
      </c>
      <c r="AQ610" s="5">
        <f t="shared" ref="AQ610:AQ673" si="872">_xlfn.POISSON.DIST(5,K610,FALSE) * _xlfn.POISSON.DIST(4,L610,FALSE)</f>
        <v>3.227642229003359E-4</v>
      </c>
      <c r="AR610" s="5">
        <f t="shared" ref="AR610:AR673" si="873">_xlfn.POISSON.DIST(0,K610,FALSE) * _xlfn.POISSON.DIST(5,L610,FALSE)</f>
        <v>1.8789658619565806E-2</v>
      </c>
      <c r="AS610" s="5">
        <f t="shared" ref="AS610:AS673" si="874">_xlfn.POISSON.DIST(1,K610,FALSE) * _xlfn.POISSON.DIST(5,L610,FALSE)</f>
        <v>1.8499889728987338E-2</v>
      </c>
      <c r="AT610" s="5">
        <f t="shared" ref="AT610:AT673" si="875">_xlfn.POISSON.DIST(2,K610,FALSE) * _xlfn.POISSON.DIST(5,L610,FALSE)</f>
        <v>9.1072947868331162E-3</v>
      </c>
      <c r="AU610" s="5">
        <f t="shared" ref="AU610:AU673" si="876">_xlfn.POISSON.DIST(3,K610,FALSE) * _xlfn.POISSON.DIST(5,L610,FALSE)</f>
        <v>2.9889482063349885E-3</v>
      </c>
      <c r="AV610" s="5">
        <f t="shared" ref="AV610:AV673" si="877">_xlfn.POISSON.DIST(4,K610,FALSE) * _xlfn.POISSON.DIST(5,L610,FALSE)</f>
        <v>7.3571336955095704E-4</v>
      </c>
      <c r="AW610" s="5">
        <f t="shared" ref="AW610:AW673" si="878">_xlfn.POISSON.DIST(6,K610,FALSE) * _xlfn.POISSON.DIST(6,L610,FALSE)</f>
        <v>8.8922190507571818E-6</v>
      </c>
      <c r="AX610" s="5">
        <f t="shared" ref="AX610:AX673" si="879">_xlfn.POISSON.DIST(6,K610,FALSE) * _xlfn.POISSON.DIST(0,L610,FALSE)</f>
        <v>5.0107368224463941E-5</v>
      </c>
      <c r="AY610" s="5">
        <f t="shared" ref="AY610:AY673" si="880">_xlfn.POISSON.DIST(6,K610,FALSE) * _xlfn.POISSON.DIST(1,L610,FALSE)</f>
        <v>1.1245405033626607E-4</v>
      </c>
      <c r="AZ610" s="5">
        <f t="shared" ref="AZ610:AZ673" si="881">_xlfn.POISSON.DIST(6,K610,FALSE) * _xlfn.POISSON.DIST(2,L610,FALSE)</f>
        <v>1.26188162391428E-4</v>
      </c>
      <c r="BA610" s="5">
        <f t="shared" ref="BA610:BA673" si="882">_xlfn.POISSON.DIST(6,K610,FALSE) * _xlfn.POISSON.DIST(3,L610,FALSE)</f>
        <v>9.4399755752743714E-5</v>
      </c>
      <c r="BB610" s="5">
        <f t="shared" ref="BB610:BB673" si="883">_xlfn.POISSON.DIST(6,K610,FALSE) * _xlfn.POISSON.DIST(4,L610,FALSE)</f>
        <v>5.2964440467097762E-5</v>
      </c>
      <c r="BC610" s="5">
        <f t="shared" ref="BC610:BC673" si="884">_xlfn.POISSON.DIST(6,K610,FALSE) * _xlfn.POISSON.DIST(5,L610,FALSE)</f>
        <v>2.377321366246191E-5</v>
      </c>
      <c r="BD610" s="5">
        <f t="shared" ref="BD610:BD673" si="885">_xlfn.POISSON.DIST(0,K610,FALSE) * _xlfn.POISSON.DIST(6,L610,FALSE)</f>
        <v>7.0281520498825262E-3</v>
      </c>
      <c r="BE610" s="5">
        <f t="shared" ref="BE610:BE673" si="886">_xlfn.POISSON.DIST(1,K610,FALSE) * _xlfn.POISSON.DIST(6,L610,FALSE)</f>
        <v>6.9197658432171962E-3</v>
      </c>
      <c r="BF610" s="5">
        <f t="shared" ref="BF610:BF673" si="887">_xlfn.POISSON.DIST(2,K610,FALSE) * _xlfn.POISSON.DIST(6,L610,FALSE)</f>
        <v>3.4065255692465957E-3</v>
      </c>
      <c r="BG610" s="5">
        <f t="shared" ref="BG610:BG673" si="888">_xlfn.POISSON.DIST(3,K610,FALSE) * _xlfn.POISSON.DIST(6,L610,FALSE)</f>
        <v>1.1179970263787249E-3</v>
      </c>
      <c r="BH610" s="5">
        <f t="shared" ref="BH610:BH673" si="889">_xlfn.POISSON.DIST(4,K610,FALSE) * _xlfn.POISSON.DIST(6,L610,FALSE)</f>
        <v>2.7518889677704129E-4</v>
      </c>
      <c r="BI610" s="5">
        <f t="shared" ref="BI610:BI673" si="890">_xlfn.POISSON.DIST(5,K610,FALSE) * _xlfn.POISSON.DIST(6,L610,FALSE)</f>
        <v>5.4189002025994091E-5</v>
      </c>
      <c r="BJ610" s="8">
        <f t="shared" ref="BJ610:BJ673" si="891">SUM(N610,Q610,T610,W610,X610,Y610,AD610,AE610,AF610,AG610,AM610,AN610,AO610,AP610,AQ610,AX610,AY610,AZ610,BA610,BB610,BC610)</f>
        <v>0.15254712897281758</v>
      </c>
      <c r="BK610" s="8">
        <f t="shared" ref="BK610:BK673" si="892">SUM(M610,P610,S610,V610,AC610,AL610,AY610)</f>
        <v>0.1892197185205112</v>
      </c>
      <c r="BL610" s="8">
        <f t="shared" ref="BL610:BL673" si="893">SUM(O610,R610,U610,AA610,AB610,AH610,AI610,AJ610,AK610,AR610,AS610,AT610,AU610,AV610,BD610,BE610,BF610,BG610,BH610,BI610)</f>
        <v>0.57538724717824907</v>
      </c>
      <c r="BM610" s="8">
        <f t="shared" ref="BM610:BM673" si="894">SUM(S610:BI610)</f>
        <v>0.61774401668010925</v>
      </c>
      <c r="BN610" s="8">
        <f t="shared" ref="BN610:BN673" si="895">SUM(M610:R610)</f>
        <v>0.37391734537109395</v>
      </c>
    </row>
    <row r="611" spans="1:66" x14ac:dyDescent="0.25">
      <c r="A611" t="s">
        <v>122</v>
      </c>
      <c r="B611" t="s">
        <v>123</v>
      </c>
      <c r="C611" t="s">
        <v>104</v>
      </c>
      <c r="D611" t="s">
        <v>527</v>
      </c>
      <c r="E611">
        <f>VLOOKUP(A611,home!$A$2:$E$405,3,FALSE)</f>
        <v>1.2608999999999999</v>
      </c>
      <c r="F611">
        <f>VLOOKUP(B611,home!$B$2:$E$405,3,FALSE)</f>
        <v>1.1033999999999999</v>
      </c>
      <c r="G611">
        <f>VLOOKUP(C611,away!$B$2:$E$405,4,FALSE)</f>
        <v>1.2258</v>
      </c>
      <c r="H611">
        <f>VLOOKUP(A611,away!$A$2:$E$405,3,FALSE)</f>
        <v>1.0995999999999999</v>
      </c>
      <c r="I611">
        <f>VLOOKUP(C611,away!$B$2:$E$405,3,FALSE)</f>
        <v>0.58030000000000004</v>
      </c>
      <c r="J611">
        <f>VLOOKUP(B611,home!$B$2:$E$405,4,FALSE)</f>
        <v>1.2653000000000001</v>
      </c>
      <c r="K611" s="3">
        <f t="shared" si="840"/>
        <v>1.7054274201479998</v>
      </c>
      <c r="L611" s="3">
        <f t="shared" si="841"/>
        <v>0.8073852475640001</v>
      </c>
      <c r="M611" s="5">
        <f t="shared" si="842"/>
        <v>8.1039979847762136E-2</v>
      </c>
      <c r="N611" s="5">
        <f t="shared" si="843"/>
        <v>0.13820780376061487</v>
      </c>
      <c r="O611" s="5">
        <f t="shared" si="844"/>
        <v>6.5430484191967023E-2</v>
      </c>
      <c r="P611" s="5">
        <f t="shared" si="845"/>
        <v>0.11158694185454079</v>
      </c>
      <c r="Q611" s="5">
        <f t="shared" si="846"/>
        <v>0.11785168910589325</v>
      </c>
      <c r="R611" s="5">
        <f t="shared" si="847"/>
        <v>2.6413803838781835E-2</v>
      </c>
      <c r="S611" s="5">
        <f t="shared" si="848"/>
        <v>3.8412045560227606E-2</v>
      </c>
      <c r="T611" s="5">
        <f t="shared" si="849"/>
        <v>9.5151715184597196E-2</v>
      </c>
      <c r="U611" s="5">
        <f t="shared" si="850"/>
        <v>4.5046825337069038E-2</v>
      </c>
      <c r="V611" s="5">
        <f t="shared" si="851"/>
        <v>5.8767738295414972E-3</v>
      </c>
      <c r="W611" s="5">
        <f t="shared" si="852"/>
        <v>6.6995834037315863E-2</v>
      </c>
      <c r="X611" s="5">
        <f t="shared" si="853"/>
        <v>5.4091448049974934E-2</v>
      </c>
      <c r="Y611" s="5">
        <f t="shared" si="854"/>
        <v>2.1836318587462124E-2</v>
      </c>
      <c r="Z611" s="5">
        <f t="shared" si="855"/>
        <v>7.108705183827271E-3</v>
      </c>
      <c r="AA611" s="5">
        <f t="shared" si="856"/>
        <v>1.2123380742247256E-2</v>
      </c>
      <c r="AB611" s="5">
        <f t="shared" si="857"/>
        <v>1.0337772971361342E-2</v>
      </c>
      <c r="AC611" s="5">
        <f t="shared" si="858"/>
        <v>5.0574668580344144E-4</v>
      </c>
      <c r="AD611" s="5">
        <f t="shared" si="859"/>
        <v>2.8564133100730801E-2</v>
      </c>
      <c r="AE611" s="5">
        <f t="shared" si="860"/>
        <v>2.3062259674984587E-2</v>
      </c>
      <c r="AF611" s="5">
        <f t="shared" si="861"/>
        <v>9.3100641185363403E-3</v>
      </c>
      <c r="AG611" s="5">
        <f t="shared" si="862"/>
        <v>2.5056028077270602E-3</v>
      </c>
      <c r="AH611" s="5">
        <f t="shared" si="863"/>
        <v>1.4348659236759678E-3</v>
      </c>
      <c r="AI611" s="5">
        <f t="shared" si="864"/>
        <v>2.4470596904729823E-3</v>
      </c>
      <c r="AJ611" s="5">
        <f t="shared" si="865"/>
        <v>2.0866413474357509E-3</v>
      </c>
      <c r="AK611" s="5">
        <f t="shared" si="866"/>
        <v>1.1862051233104993E-3</v>
      </c>
      <c r="AL611" s="5">
        <f t="shared" si="867"/>
        <v>2.7855251754944118E-5</v>
      </c>
      <c r="AM611" s="5">
        <f t="shared" si="868"/>
        <v>9.7428111645486773E-3</v>
      </c>
      <c r="AN611" s="5">
        <f t="shared" si="869"/>
        <v>7.8662020040584386E-3</v>
      </c>
      <c r="AO611" s="5">
        <f t="shared" si="870"/>
        <v>3.175527726217577E-3</v>
      </c>
      <c r="AP611" s="5">
        <f t="shared" si="871"/>
        <v>8.5462474645950847E-4</v>
      </c>
      <c r="AQ611" s="5">
        <f t="shared" si="872"/>
        <v>1.7250285312363274E-4</v>
      </c>
      <c r="AR611" s="5">
        <f t="shared" si="873"/>
        <v>2.3169791580165383E-4</v>
      </c>
      <c r="AS611" s="5">
        <f t="shared" si="874"/>
        <v>3.9514397879928298E-4</v>
      </c>
      <c r="AT611" s="5">
        <f t="shared" si="875"/>
        <v>3.3694468817533859E-4</v>
      </c>
      <c r="AU611" s="5">
        <f t="shared" si="876"/>
        <v>1.915449034291466E-4</v>
      </c>
      <c r="AV611" s="5">
        <f t="shared" si="877"/>
        <v>8.1666482624416845E-5</v>
      </c>
      <c r="AW611" s="5">
        <f t="shared" si="878"/>
        <v>1.0654145863702821E-6</v>
      </c>
      <c r="AX611" s="5">
        <f t="shared" si="879"/>
        <v>2.7692762182242293E-3</v>
      </c>
      <c r="AY611" s="5">
        <f t="shared" si="880"/>
        <v>2.2358727650240674E-3</v>
      </c>
      <c r="AZ611" s="5">
        <f t="shared" si="881"/>
        <v>9.0260534295528072E-4</v>
      </c>
      <c r="BA611" s="5">
        <f t="shared" si="882"/>
        <v>2.4291674609151293E-4</v>
      </c>
      <c r="BB611" s="5">
        <f t="shared" si="883"/>
        <v>4.9031849295134368E-5</v>
      </c>
      <c r="BC611" s="5">
        <f t="shared" si="884"/>
        <v>7.9175183563345629E-6</v>
      </c>
      <c r="BD611" s="5">
        <f t="shared" si="885"/>
        <v>3.1178246518263504E-5</v>
      </c>
      <c r="BE611" s="5">
        <f t="shared" si="886"/>
        <v>5.3172236524380483E-5</v>
      </c>
      <c r="BF611" s="5">
        <f t="shared" si="887"/>
        <v>4.5340695079636734E-5</v>
      </c>
      <c r="BG611" s="5">
        <f t="shared" si="888"/>
        <v>2.5775088212460655E-5</v>
      </c>
      <c r="BH611" s="5">
        <f t="shared" si="889"/>
        <v>1.0989385548565978E-5</v>
      </c>
      <c r="BI611" s="5">
        <f t="shared" si="890"/>
        <v>3.7483198890205154E-6</v>
      </c>
      <c r="BJ611" s="8">
        <f t="shared" si="891"/>
        <v>0.58559615736219117</v>
      </c>
      <c r="BK611" s="8">
        <f t="shared" si="892"/>
        <v>0.23968521579465449</v>
      </c>
      <c r="BL611" s="8">
        <f t="shared" si="893"/>
        <v>0.16791424110692388</v>
      </c>
      <c r="BM611" s="8">
        <f t="shared" si="894"/>
        <v>0.45753880949759956</v>
      </c>
      <c r="BN611" s="8">
        <f t="shared" si="895"/>
        <v>0.54053070259955982</v>
      </c>
    </row>
    <row r="612" spans="1:66" x14ac:dyDescent="0.25">
      <c r="A612" t="s">
        <v>122</v>
      </c>
      <c r="B612" t="s">
        <v>128</v>
      </c>
      <c r="C612" t="s">
        <v>112</v>
      </c>
      <c r="D612" t="s">
        <v>527</v>
      </c>
      <c r="E612">
        <f>VLOOKUP(A612,home!$A$2:$E$405,3,FALSE)</f>
        <v>1.2608999999999999</v>
      </c>
      <c r="F612">
        <f>VLOOKUP(B612,home!$B$2:$E$405,3,FALSE)</f>
        <v>1.0345</v>
      </c>
      <c r="G612">
        <f>VLOOKUP(C612,away!$B$2:$E$405,4,FALSE)</f>
        <v>1.3226</v>
      </c>
      <c r="H612">
        <f>VLOOKUP(A612,away!$A$2:$E$405,3,FALSE)</f>
        <v>1.0995999999999999</v>
      </c>
      <c r="I612">
        <f>VLOOKUP(C612,away!$B$2:$E$405,3,FALSE)</f>
        <v>0.71689999999999998</v>
      </c>
      <c r="J612">
        <f>VLOOKUP(B612,home!$B$2:$E$405,4,FALSE)</f>
        <v>1.0676000000000001</v>
      </c>
      <c r="K612" s="3">
        <f t="shared" si="840"/>
        <v>1.7252008287299998</v>
      </c>
      <c r="L612" s="3">
        <f t="shared" si="841"/>
        <v>0.841592539024</v>
      </c>
      <c r="M612" s="5">
        <f t="shared" si="842"/>
        <v>7.678136068076491E-2</v>
      </c>
      <c r="N612" s="5">
        <f t="shared" si="843"/>
        <v>0.13246326707747264</v>
      </c>
      <c r="O612" s="5">
        <f t="shared" si="844"/>
        <v>6.461862028504245E-2</v>
      </c>
      <c r="P612" s="5">
        <f t="shared" si="845"/>
        <v>0.11148009726714442</v>
      </c>
      <c r="Q612" s="5">
        <f t="shared" si="846"/>
        <v>0.11426286906916958</v>
      </c>
      <c r="R612" s="5">
        <f t="shared" si="847"/>
        <v>2.7191274356958312E-2</v>
      </c>
      <c r="S612" s="5">
        <f t="shared" si="848"/>
        <v>4.0464938288744631E-2</v>
      </c>
      <c r="T612" s="5">
        <f t="shared" si="849"/>
        <v>9.616277809608928E-2</v>
      </c>
      <c r="U612" s="5">
        <f t="shared" si="850"/>
        <v>4.6910409054849271E-2</v>
      </c>
      <c r="V612" s="5">
        <f t="shared" si="851"/>
        <v>6.5279663599228828E-3</v>
      </c>
      <c r="W612" s="5">
        <f t="shared" si="852"/>
        <v>6.5708798803732926E-2</v>
      </c>
      <c r="X612" s="5">
        <f t="shared" si="853"/>
        <v>5.5300034821450759E-2</v>
      </c>
      <c r="Y612" s="5">
        <f t="shared" si="854"/>
        <v>2.3270048356750176E-2</v>
      </c>
      <c r="Z612" s="5">
        <f t="shared" si="855"/>
        <v>7.6279912084569121E-3</v>
      </c>
      <c r="AA612" s="5">
        <f t="shared" si="856"/>
        <v>1.3159816754375019E-2</v>
      </c>
      <c r="AB612" s="5">
        <f t="shared" si="857"/>
        <v>1.1351663385291361E-2</v>
      </c>
      <c r="AC612" s="5">
        <f t="shared" si="858"/>
        <v>5.9237873481639866E-4</v>
      </c>
      <c r="AD612" s="5">
        <f t="shared" si="859"/>
        <v>2.8340218537763213E-2</v>
      </c>
      <c r="AE612" s="5">
        <f t="shared" si="860"/>
        <v>2.3850916475691174E-2</v>
      </c>
      <c r="AF612" s="5">
        <f t="shared" si="861"/>
        <v>1.0036376677413143E-2</v>
      </c>
      <c r="AG612" s="5">
        <f t="shared" si="862"/>
        <v>2.815513243515129E-3</v>
      </c>
      <c r="AH612" s="5">
        <f t="shared" si="863"/>
        <v>1.6049151221945006E-3</v>
      </c>
      <c r="AI612" s="5">
        <f t="shared" si="864"/>
        <v>2.7688008988512609E-3</v>
      </c>
      <c r="AJ612" s="5">
        <f t="shared" si="865"/>
        <v>2.3883688026432822E-3</v>
      </c>
      <c r="AK612" s="5">
        <f t="shared" si="866"/>
        <v>1.3734719458776891E-3</v>
      </c>
      <c r="AL612" s="5">
        <f t="shared" si="867"/>
        <v>3.4403369979799749E-5</v>
      </c>
      <c r="AM612" s="5">
        <f t="shared" si="868"/>
        <v>9.7785137015476819E-3</v>
      </c>
      <c r="AN612" s="5">
        <f t="shared" si="869"/>
        <v>8.2295241739664855E-3</v>
      </c>
      <c r="AO612" s="5">
        <f t="shared" si="870"/>
        <v>3.4629530722639201E-3</v>
      </c>
      <c r="AP612" s="5">
        <f t="shared" si="871"/>
        <v>9.7146515620251828E-4</v>
      </c>
      <c r="AQ612" s="5">
        <f t="shared" si="872"/>
        <v>2.0439445684545599E-4</v>
      </c>
      <c r="AR612" s="5">
        <f t="shared" si="873"/>
        <v>2.7013691852113662E-4</v>
      </c>
      <c r="AS612" s="5">
        <f t="shared" si="874"/>
        <v>4.6604043570323334E-4</v>
      </c>
      <c r="AT612" s="5">
        <f t="shared" si="875"/>
        <v>4.0200667294845428E-4</v>
      </c>
      <c r="AU612" s="5">
        <f t="shared" si="876"/>
        <v>2.3118074844188772E-4</v>
      </c>
      <c r="AV612" s="5">
        <f t="shared" si="877"/>
        <v>9.9708304699591568E-5</v>
      </c>
      <c r="AW612" s="5">
        <f t="shared" si="878"/>
        <v>1.3875224539671537E-6</v>
      </c>
      <c r="AX612" s="5">
        <f t="shared" si="879"/>
        <v>2.8116499902762883E-3</v>
      </c>
      <c r="AY612" s="5">
        <f t="shared" si="880"/>
        <v>2.3662636541634261E-3</v>
      </c>
      <c r="AZ612" s="5">
        <f t="shared" si="881"/>
        <v>9.9571491835380292E-4</v>
      </c>
      <c r="BA612" s="5">
        <f t="shared" si="882"/>
        <v>2.7932874876048403E-4</v>
      </c>
      <c r="BB612" s="5">
        <f t="shared" si="883"/>
        <v>5.8770247722933178E-5</v>
      </c>
      <c r="BC612" s="5">
        <f t="shared" si="884"/>
        <v>9.8921204000425592E-6</v>
      </c>
      <c r="BD612" s="5">
        <f t="shared" si="885"/>
        <v>3.7890869190387123E-5</v>
      </c>
      <c r="BE612" s="5">
        <f t="shared" si="886"/>
        <v>6.536935892855588E-5</v>
      </c>
      <c r="BF612" s="5">
        <f t="shared" si="887"/>
        <v>5.6387636098546714E-5</v>
      </c>
      <c r="BG612" s="5">
        <f t="shared" si="888"/>
        <v>3.2426665509112809E-5</v>
      </c>
      <c r="BH612" s="5">
        <f t="shared" si="889"/>
        <v>1.398562755231798E-5</v>
      </c>
      <c r="BI612" s="5">
        <f t="shared" si="890"/>
        <v>4.825603248713621E-6</v>
      </c>
      <c r="BJ612" s="8">
        <f t="shared" si="891"/>
        <v>0.58137929139955125</v>
      </c>
      <c r="BK612" s="8">
        <f t="shared" si="892"/>
        <v>0.23824740835553651</v>
      </c>
      <c r="BL612" s="8">
        <f t="shared" si="893"/>
        <v>0.17304729944692512</v>
      </c>
      <c r="BM612" s="8">
        <f t="shared" si="894"/>
        <v>0.47113962554220762</v>
      </c>
      <c r="BN612" s="8">
        <f t="shared" si="895"/>
        <v>0.5267974887365523</v>
      </c>
    </row>
    <row r="613" spans="1:66" x14ac:dyDescent="0.25">
      <c r="A613" t="s">
        <v>122</v>
      </c>
      <c r="B613" t="s">
        <v>131</v>
      </c>
      <c r="C613" t="s">
        <v>132</v>
      </c>
      <c r="D613" t="s">
        <v>527</v>
      </c>
      <c r="E613">
        <f>VLOOKUP(A613,home!$A$2:$E$405,3,FALSE)</f>
        <v>1.2608999999999999</v>
      </c>
      <c r="F613">
        <f>VLOOKUP(B613,home!$B$2:$E$405,3,FALSE)</f>
        <v>1.0689</v>
      </c>
      <c r="G613">
        <f>VLOOKUP(C613,away!$B$2:$E$405,4,FALSE)</f>
        <v>1.1033999999999999</v>
      </c>
      <c r="H613">
        <f>VLOOKUP(A613,away!$A$2:$E$405,3,FALSE)</f>
        <v>1.0995999999999999</v>
      </c>
      <c r="I613">
        <f>VLOOKUP(C613,away!$B$2:$E$405,3,FALSE)</f>
        <v>1.1861999999999999</v>
      </c>
      <c r="J613">
        <f>VLOOKUP(B613,home!$B$2:$E$405,4,FALSE)</f>
        <v>1.0676000000000001</v>
      </c>
      <c r="K613" s="3">
        <f t="shared" si="840"/>
        <v>1.4871360494339998</v>
      </c>
      <c r="L613" s="3">
        <f t="shared" si="841"/>
        <v>1.3925192771519999</v>
      </c>
      <c r="M613" s="5">
        <f t="shared" si="842"/>
        <v>5.6154114329265224E-2</v>
      </c>
      <c r="N613" s="5">
        <f t="shared" si="843"/>
        <v>8.3508807743088651E-2</v>
      </c>
      <c r="O613" s="5">
        <f t="shared" si="844"/>
        <v>7.8195686694899152E-2</v>
      </c>
      <c r="P613" s="5">
        <f t="shared" si="845"/>
        <v>0.11628762459423111</v>
      </c>
      <c r="Q613" s="5">
        <f t="shared" si="846"/>
        <v>6.2094479220000151E-2</v>
      </c>
      <c r="R613" s="5">
        <f t="shared" si="847"/>
        <v>5.4444500556392633E-2</v>
      </c>
      <c r="S613" s="5">
        <f t="shared" si="848"/>
        <v>6.0204010851620277E-2</v>
      </c>
      <c r="T613" s="5">
        <f t="shared" si="849"/>
        <v>8.6467759318564472E-2</v>
      </c>
      <c r="U613" s="5">
        <f t="shared" si="850"/>
        <v>8.0966379470840955E-2</v>
      </c>
      <c r="V613" s="5">
        <f t="shared" si="851"/>
        <v>1.3852712894789043E-2</v>
      </c>
      <c r="W613" s="5">
        <f t="shared" si="852"/>
        <v>3.0780979506297546E-2</v>
      </c>
      <c r="X613" s="5">
        <f t="shared" si="853"/>
        <v>4.2863107332139973E-2</v>
      </c>
      <c r="Y613" s="5">
        <f t="shared" si="854"/>
        <v>2.9843851619320082E-2</v>
      </c>
      <c r="Z613" s="5">
        <f t="shared" si="855"/>
        <v>2.527167218656317E-2</v>
      </c>
      <c r="AA613" s="5">
        <f t="shared" si="856"/>
        <v>3.7582414738116646E-2</v>
      </c>
      <c r="AB613" s="5">
        <f t="shared" si="857"/>
        <v>2.7945081890916466E-2</v>
      </c>
      <c r="AC613" s="5">
        <f t="shared" si="858"/>
        <v>1.7929441768897224E-3</v>
      </c>
      <c r="AD613" s="5">
        <f t="shared" si="859"/>
        <v>1.1443876065176061E-2</v>
      </c>
      <c r="AE613" s="5">
        <f t="shared" si="860"/>
        <v>1.5935818026096039E-2</v>
      </c>
      <c r="AF613" s="5">
        <f t="shared" si="861"/>
        <v>1.1095466899262538E-2</v>
      </c>
      <c r="AG613" s="5">
        <f t="shared" si="862"/>
        <v>5.1502171820750021E-3</v>
      </c>
      <c r="AH613" s="5">
        <f t="shared" si="863"/>
        <v>8.7978226714138085E-3</v>
      </c>
      <c r="AI613" s="5">
        <f t="shared" si="864"/>
        <v>1.308355925118721E-2</v>
      </c>
      <c r="AJ613" s="5">
        <f t="shared" si="865"/>
        <v>9.7285163086731057E-3</v>
      </c>
      <c r="AK613" s="5">
        <f t="shared" si="866"/>
        <v>4.8225424367114552E-3</v>
      </c>
      <c r="AL613" s="5">
        <f t="shared" si="867"/>
        <v>1.4851785793505395E-4</v>
      </c>
      <c r="AM613" s="5">
        <f t="shared" si="868"/>
        <v>3.4037201283556454E-3</v>
      </c>
      <c r="AN613" s="5">
        <f t="shared" si="869"/>
        <v>4.7397458927655152E-3</v>
      </c>
      <c r="AO613" s="5">
        <f t="shared" si="870"/>
        <v>3.300093762238999E-3</v>
      </c>
      <c r="AP613" s="5">
        <f t="shared" si="871"/>
        <v>1.5318147267756243E-3</v>
      </c>
      <c r="AQ613" s="5">
        <f t="shared" si="872"/>
        <v>5.3327038401509497E-4</v>
      </c>
      <c r="AR613" s="5">
        <f t="shared" si="873"/>
        <v>2.4502275333817274E-3</v>
      </c>
      <c r="AS613" s="5">
        <f t="shared" si="874"/>
        <v>3.6438216942077158E-3</v>
      </c>
      <c r="AT613" s="5">
        <f t="shared" si="875"/>
        <v>2.709429299582984E-3</v>
      </c>
      <c r="AU613" s="5">
        <f t="shared" si="876"/>
        <v>1.3430966616008564E-3</v>
      </c>
      <c r="AV613" s="5">
        <f t="shared" si="877"/>
        <v>4.9934186583527288E-4</v>
      </c>
      <c r="AW613" s="5">
        <f t="shared" si="878"/>
        <v>8.5433479290690625E-6</v>
      </c>
      <c r="AX613" s="5">
        <f t="shared" si="879"/>
        <v>8.4363248417696672E-4</v>
      </c>
      <c r="AY613" s="5">
        <f t="shared" si="880"/>
        <v>1.1747744970480554E-3</v>
      </c>
      <c r="AZ613" s="5">
        <f t="shared" si="881"/>
        <v>8.1794806672298161E-4</v>
      </c>
      <c r="BA613" s="5">
        <f t="shared" si="882"/>
        <v>3.7966948354032059E-4</v>
      </c>
      <c r="BB613" s="5">
        <f t="shared" si="883"/>
        <v>1.3217426869406004E-4</v>
      </c>
      <c r="BC613" s="5">
        <f t="shared" si="884"/>
        <v>3.6811043419989349E-5</v>
      </c>
      <c r="BD613" s="5">
        <f t="shared" si="885"/>
        <v>5.6866484560710764E-4</v>
      </c>
      <c r="BE613" s="5">
        <f t="shared" si="886"/>
        <v>8.4568199194814942E-4</v>
      </c>
      <c r="BF613" s="5">
        <f t="shared" si="887"/>
        <v>6.2882208829162349E-4</v>
      </c>
      <c r="BG613" s="5">
        <f t="shared" si="888"/>
        <v>3.1171466539294765E-4</v>
      </c>
      <c r="BH613" s="5">
        <f t="shared" si="889"/>
        <v>1.1589052901077734E-4</v>
      </c>
      <c r="BI613" s="5">
        <f t="shared" si="890"/>
        <v>3.4468996695980736E-5</v>
      </c>
      <c r="BJ613" s="8">
        <f t="shared" si="891"/>
        <v>0.39607801764977374</v>
      </c>
      <c r="BK613" s="8">
        <f t="shared" si="892"/>
        <v>0.24961469920177848</v>
      </c>
      <c r="BL613" s="8">
        <f t="shared" si="893"/>
        <v>0.32871766419070658</v>
      </c>
      <c r="BM613" s="8">
        <f t="shared" si="894"/>
        <v>0.54783060894182611</v>
      </c>
      <c r="BN613" s="8">
        <f t="shared" si="895"/>
        <v>0.45068521313787691</v>
      </c>
    </row>
    <row r="614" spans="1:66" x14ac:dyDescent="0.25">
      <c r="A614" t="s">
        <v>122</v>
      </c>
      <c r="B614" t="s">
        <v>135</v>
      </c>
      <c r="C614" t="s">
        <v>136</v>
      </c>
      <c r="D614" t="s">
        <v>527</v>
      </c>
      <c r="E614">
        <f>VLOOKUP(A614,home!$A$2:$E$405,3,FALSE)</f>
        <v>1.2608999999999999</v>
      </c>
      <c r="F614">
        <f>VLOOKUP(B614,home!$B$2:$E$405,3,FALSE)</f>
        <v>0.8276</v>
      </c>
      <c r="G614">
        <f>VLOOKUP(C614,away!$B$2:$E$405,4,FALSE)</f>
        <v>1.0345</v>
      </c>
      <c r="H614">
        <f>VLOOKUP(A614,away!$A$2:$E$405,3,FALSE)</f>
        <v>1.0995999999999999</v>
      </c>
      <c r="I614">
        <f>VLOOKUP(C614,away!$B$2:$E$405,3,FALSE)</f>
        <v>1.3048</v>
      </c>
      <c r="J614">
        <f>VLOOKUP(B614,home!$B$2:$E$405,4,FALSE)</f>
        <v>1.1467000000000001</v>
      </c>
      <c r="K614" s="3">
        <f t="shared" si="840"/>
        <v>1.0795223089799999</v>
      </c>
      <c r="L614" s="3">
        <f t="shared" si="841"/>
        <v>1.6452370903360001</v>
      </c>
      <c r="M614" s="5">
        <f t="shared" si="842"/>
        <v>6.5561975076575935E-2</v>
      </c>
      <c r="N614" s="5">
        <f t="shared" si="843"/>
        <v>7.0775614715954463E-2</v>
      </c>
      <c r="O614" s="5">
        <f t="shared" si="844"/>
        <v>0.10786499311166714</v>
      </c>
      <c r="P614" s="5">
        <f t="shared" si="845"/>
        <v>0.11644266642201868</v>
      </c>
      <c r="Q614" s="5">
        <f t="shared" si="846"/>
        <v>3.8201927508823001E-2</v>
      </c>
      <c r="R614" s="5">
        <f t="shared" si="847"/>
        <v>8.8731743708076002E-2</v>
      </c>
      <c r="S614" s="5">
        <f t="shared" si="848"/>
        <v>5.1702585788610041E-2</v>
      </c>
      <c r="T614" s="5">
        <f t="shared" si="849"/>
        <v>6.2851228059842751E-2</v>
      </c>
      <c r="U614" s="5">
        <f t="shared" si="850"/>
        <v>9.578789684756378E-2</v>
      </c>
      <c r="V614" s="5">
        <f t="shared" si="851"/>
        <v>1.020304654592028E-2</v>
      </c>
      <c r="W614" s="5">
        <f t="shared" si="852"/>
        <v>1.3746610997270399E-2</v>
      </c>
      <c r="X614" s="5">
        <f t="shared" si="853"/>
        <v>2.2616434279130009E-2</v>
      </c>
      <c r="Y614" s="5">
        <f t="shared" si="854"/>
        <v>1.8604698263585618E-2</v>
      </c>
      <c r="Z614" s="5">
        <f t="shared" si="855"/>
        <v>4.8661585279571554E-2</v>
      </c>
      <c r="AA614" s="5">
        <f t="shared" si="856"/>
        <v>5.2531266899630252E-2</v>
      </c>
      <c r="AB614" s="5">
        <f t="shared" si="857"/>
        <v>2.8354337268566742E-2</v>
      </c>
      <c r="AC614" s="5">
        <f t="shared" si="858"/>
        <v>1.1325828958470856E-3</v>
      </c>
      <c r="AD614" s="5">
        <f t="shared" si="859"/>
        <v>3.7099433111057985E-3</v>
      </c>
      <c r="AE614" s="5">
        <f t="shared" si="860"/>
        <v>6.103736338475209E-3</v>
      </c>
      <c r="AF614" s="5">
        <f t="shared" si="861"/>
        <v>5.0210467068455339E-3</v>
      </c>
      <c r="AG614" s="5">
        <f t="shared" si="862"/>
        <v>2.7536040914705674E-3</v>
      </c>
      <c r="AH614" s="5">
        <f t="shared" si="863"/>
        <v>2.001496124412486E-2</v>
      </c>
      <c r="AI614" s="5">
        <f t="shared" si="864"/>
        <v>2.160659717640288E-2</v>
      </c>
      <c r="AJ614" s="5">
        <f t="shared" si="865"/>
        <v>1.166240183653559E-2</v>
      </c>
      <c r="AK614" s="5">
        <f t="shared" si="866"/>
        <v>4.1966076529431646E-3</v>
      </c>
      <c r="AL614" s="5">
        <f t="shared" si="867"/>
        <v>8.046186661238934E-5</v>
      </c>
      <c r="AM614" s="5">
        <f t="shared" si="868"/>
        <v>8.0099331387796784E-4</v>
      </c>
      <c r="AN614" s="5">
        <f t="shared" si="869"/>
        <v>1.317823909103178E-3</v>
      </c>
      <c r="AO614" s="5">
        <f t="shared" si="870"/>
        <v>1.0840663868940635E-3</v>
      </c>
      <c r="AP614" s="5">
        <f t="shared" si="871"/>
        <v>5.9451540936821662E-4</v>
      </c>
      <c r="AQ614" s="5">
        <f t="shared" si="872"/>
        <v>2.4452970056722018E-4</v>
      </c>
      <c r="AR614" s="5">
        <f t="shared" si="873"/>
        <v>6.5858713200943591E-3</v>
      </c>
      <c r="AS614" s="5">
        <f t="shared" si="874"/>
        <v>7.109595014113422E-3</v>
      </c>
      <c r="AT614" s="5">
        <f t="shared" si="875"/>
        <v>3.8374832127742076E-3</v>
      </c>
      <c r="AU614" s="5">
        <f t="shared" si="876"/>
        <v>1.3808829128420007E-3</v>
      </c>
      <c r="AV614" s="5">
        <f t="shared" si="877"/>
        <v>3.7267347762555598E-4</v>
      </c>
      <c r="AW614" s="5">
        <f t="shared" si="878"/>
        <v>3.9696088585123099E-6</v>
      </c>
      <c r="AX614" s="5">
        <f t="shared" si="879"/>
        <v>1.4411502527918087E-4</v>
      </c>
      <c r="AY614" s="5">
        <f t="shared" si="880"/>
        <v>2.3710338486401862E-4</v>
      </c>
      <c r="AZ614" s="5">
        <f t="shared" si="881"/>
        <v>1.9504564151124747E-4</v>
      </c>
      <c r="BA614" s="5">
        <f t="shared" si="882"/>
        <v>1.0696544124089445E-4</v>
      </c>
      <c r="BB614" s="5">
        <f t="shared" si="883"/>
        <v>4.3995877828418897E-5</v>
      </c>
      <c r="BC614" s="5">
        <f t="shared" si="884"/>
        <v>1.447673000504121E-5</v>
      </c>
      <c r="BD614" s="5">
        <f t="shared" si="885"/>
        <v>1.8058866279998917E-3</v>
      </c>
      <c r="BE614" s="5">
        <f t="shared" si="886"/>
        <v>1.9494949024145493E-3</v>
      </c>
      <c r="BF614" s="5">
        <f t="shared" si="887"/>
        <v>1.0522616191996467E-3</v>
      </c>
      <c r="BG614" s="5">
        <f t="shared" si="888"/>
        <v>3.786466309364788E-4</v>
      </c>
      <c r="BH614" s="5">
        <f t="shared" si="889"/>
        <v>1.0218937132901133E-4</v>
      </c>
      <c r="BI614" s="5">
        <f t="shared" si="890"/>
        <v>2.2063141218061789E-5</v>
      </c>
      <c r="BJ614" s="8">
        <f t="shared" si="891"/>
        <v>0.2491684750930428</v>
      </c>
      <c r="BK614" s="8">
        <f t="shared" si="892"/>
        <v>0.24536042198044844</v>
      </c>
      <c r="BL614" s="8">
        <f t="shared" si="893"/>
        <v>0.45534785397605759</v>
      </c>
      <c r="BM614" s="8">
        <f t="shared" si="894"/>
        <v>0.51072628200999981</v>
      </c>
      <c r="BN614" s="8">
        <f t="shared" si="895"/>
        <v>0.48757892054311525</v>
      </c>
    </row>
    <row r="615" spans="1:66" x14ac:dyDescent="0.25">
      <c r="A615" t="s">
        <v>122</v>
      </c>
      <c r="B615" t="s">
        <v>389</v>
      </c>
      <c r="C615" t="s">
        <v>362</v>
      </c>
      <c r="D615" t="s">
        <v>527</v>
      </c>
      <c r="E615">
        <f>VLOOKUP(A615,home!$A$2:$E$405,3,FALSE)</f>
        <v>1.2608999999999999</v>
      </c>
      <c r="F615">
        <f>VLOOKUP(B615,home!$B$2:$E$405,3,FALSE)</f>
        <v>1.1106</v>
      </c>
      <c r="G615">
        <f>VLOOKUP(C615,away!$B$2:$E$405,4,FALSE)</f>
        <v>0.89649999999999996</v>
      </c>
      <c r="H615">
        <f>VLOOKUP(A615,away!$A$2:$E$405,3,FALSE)</f>
        <v>1.0995999999999999</v>
      </c>
      <c r="I615">
        <f>VLOOKUP(C615,away!$B$2:$E$405,3,FALSE)</f>
        <v>0.86990000000000001</v>
      </c>
      <c r="J615">
        <f>VLOOKUP(B615,home!$B$2:$E$405,4,FALSE)</f>
        <v>0.74929999999999997</v>
      </c>
      <c r="K615" s="3">
        <f t="shared" si="840"/>
        <v>1.2554187416099998</v>
      </c>
      <c r="L615" s="3">
        <f t="shared" si="841"/>
        <v>0.71673695057199993</v>
      </c>
      <c r="M615" s="5">
        <f t="shared" si="842"/>
        <v>0.13915655395628987</v>
      </c>
      <c r="N615" s="5">
        <f t="shared" si="843"/>
        <v>0.17469974585458947</v>
      </c>
      <c r="O615" s="5">
        <f t="shared" si="844"/>
        <v>9.9738644134739166E-2</v>
      </c>
      <c r="P615" s="5">
        <f t="shared" si="845"/>
        <v>0.12521376310952181</v>
      </c>
      <c r="Q615" s="5">
        <f t="shared" si="846"/>
        <v>0.10966066755017775</v>
      </c>
      <c r="R615" s="5">
        <f t="shared" si="847"/>
        <v>3.574318582565942E-2</v>
      </c>
      <c r="S615" s="5">
        <f t="shared" si="848"/>
        <v>2.8166992545985627E-2</v>
      </c>
      <c r="T615" s="5">
        <f t="shared" si="849"/>
        <v>7.859785245760427E-2</v>
      </c>
      <c r="U615" s="5">
        <f t="shared" si="850"/>
        <v>4.4872665370381724E-2</v>
      </c>
      <c r="V615" s="5">
        <f t="shared" si="851"/>
        <v>2.8160889714891712E-3</v>
      </c>
      <c r="W615" s="5">
        <f t="shared" si="852"/>
        <v>4.5890019086652231E-2</v>
      </c>
      <c r="X615" s="5">
        <f t="shared" si="853"/>
        <v>3.2891072341857994E-2</v>
      </c>
      <c r="Y615" s="5">
        <f t="shared" si="854"/>
        <v>1.1787123445673174E-2</v>
      </c>
      <c r="Z615" s="5">
        <f t="shared" si="855"/>
        <v>8.5394873374704874E-3</v>
      </c>
      <c r="AA615" s="5">
        <f t="shared" si="856"/>
        <v>1.0720632447201726E-2</v>
      </c>
      <c r="AB615" s="5">
        <f t="shared" si="857"/>
        <v>6.7294414480646627E-3</v>
      </c>
      <c r="AC615" s="5">
        <f t="shared" si="858"/>
        <v>1.5837068365916692E-4</v>
      </c>
      <c r="AD615" s="5">
        <f t="shared" si="859"/>
        <v>1.4402797503555952E-2</v>
      </c>
      <c r="AE615" s="5">
        <f t="shared" si="860"/>
        <v>1.0323017162404706E-2</v>
      </c>
      <c r="AF615" s="5">
        <f t="shared" si="861"/>
        <v>3.6994439208421844E-3</v>
      </c>
      <c r="AG615" s="5">
        <f t="shared" si="862"/>
        <v>8.8384271821218344E-4</v>
      </c>
      <c r="AH615" s="5">
        <f t="shared" si="863"/>
        <v>1.5301415284267009E-3</v>
      </c>
      <c r="AI615" s="5">
        <f t="shared" si="864"/>
        <v>1.9209683521026503E-3</v>
      </c>
      <c r="AJ615" s="5">
        <f t="shared" si="865"/>
        <v>1.2058098356346723E-3</v>
      </c>
      <c r="AK615" s="5">
        <f t="shared" si="866"/>
        <v>5.0459875549114705E-4</v>
      </c>
      <c r="AL615" s="5">
        <f t="shared" si="867"/>
        <v>5.7001093238973881E-6</v>
      </c>
      <c r="AM615" s="5">
        <f t="shared" si="868"/>
        <v>3.6163083835155708E-3</v>
      </c>
      <c r="AN615" s="5">
        <f t="shared" si="869"/>
        <v>2.5919418431289082E-3</v>
      </c>
      <c r="AO615" s="5">
        <f t="shared" si="870"/>
        <v>9.2887024635209133E-4</v>
      </c>
      <c r="AP615" s="5">
        <f t="shared" si="871"/>
        <v>2.219185426158201E-4</v>
      </c>
      <c r="AQ615" s="5">
        <f t="shared" si="872"/>
        <v>3.9764304877461324E-5</v>
      </c>
      <c r="AR615" s="5">
        <f t="shared" si="873"/>
        <v>2.1934179460562662E-4</v>
      </c>
      <c r="AS615" s="5">
        <f t="shared" si="874"/>
        <v>2.7536579976627476E-4</v>
      </c>
      <c r="AT615" s="5">
        <f t="shared" si="875"/>
        <v>1.7284969291250397E-4</v>
      </c>
      <c r="AU615" s="5">
        <f t="shared" si="876"/>
        <v>7.2332914654630204E-5</v>
      </c>
      <c r="AV615" s="5">
        <f t="shared" si="877"/>
        <v>2.2702024173174839E-5</v>
      </c>
      <c r="AW615" s="5">
        <f t="shared" si="878"/>
        <v>1.4247185759274264E-7</v>
      </c>
      <c r="AX615" s="5">
        <f t="shared" si="879"/>
        <v>7.566635533511354E-4</v>
      </c>
      <c r="AY615" s="5">
        <f t="shared" si="880"/>
        <v>5.4232872783786649E-4</v>
      </c>
      <c r="AZ615" s="5">
        <f t="shared" si="881"/>
        <v>1.9435351929905227E-4</v>
      </c>
      <c r="BA615" s="5">
        <f t="shared" si="882"/>
        <v>4.6433449585113015E-5</v>
      </c>
      <c r="BB615" s="5">
        <f t="shared" si="883"/>
        <v>8.3201422650431484E-6</v>
      </c>
      <c r="BC615" s="5">
        <f t="shared" si="884"/>
        <v>1.1926706790744481E-6</v>
      </c>
      <c r="BD615" s="5">
        <f t="shared" si="885"/>
        <v>2.620172816643778E-5</v>
      </c>
      <c r="BE615" s="5">
        <f t="shared" si="886"/>
        <v>3.2894140602716604E-5</v>
      </c>
      <c r="BF615" s="5">
        <f t="shared" si="887"/>
        <v>2.0647960300902441E-5</v>
      </c>
      <c r="BG615" s="5">
        <f t="shared" si="888"/>
        <v>8.6406121125907257E-6</v>
      </c>
      <c r="BH615" s="5">
        <f t="shared" si="889"/>
        <v>2.7118965962821922E-6</v>
      </c>
      <c r="BI615" s="5">
        <f t="shared" si="890"/>
        <v>6.8091316245620603E-7</v>
      </c>
      <c r="BJ615" s="8">
        <f t="shared" si="891"/>
        <v>0.491783677425077</v>
      </c>
      <c r="BK615" s="8">
        <f t="shared" si="892"/>
        <v>0.29605979810410743</v>
      </c>
      <c r="BL615" s="8">
        <f t="shared" si="893"/>
        <v>0.20382045717475553</v>
      </c>
      <c r="BM615" s="8">
        <f t="shared" si="894"/>
        <v>0.31544867335445242</v>
      </c>
      <c r="BN615" s="8">
        <f t="shared" si="895"/>
        <v>0.68421256043097756</v>
      </c>
    </row>
    <row r="616" spans="1:66" x14ac:dyDescent="0.25">
      <c r="A616" t="s">
        <v>122</v>
      </c>
      <c r="B616" t="s">
        <v>137</v>
      </c>
      <c r="C616" t="s">
        <v>127</v>
      </c>
      <c r="D616" t="s">
        <v>527</v>
      </c>
      <c r="E616">
        <f>VLOOKUP(A616,home!$A$2:$E$405,3,FALSE)</f>
        <v>1.2608999999999999</v>
      </c>
      <c r="F616">
        <f>VLOOKUP(B616,home!$B$2:$E$405,3,FALSE)</f>
        <v>1.1033999999999999</v>
      </c>
      <c r="G616">
        <f>VLOOKUP(C616,away!$B$2:$E$405,4,FALSE)</f>
        <v>1.1724000000000001</v>
      </c>
      <c r="H616">
        <f>VLOOKUP(A616,away!$A$2:$E$405,3,FALSE)</f>
        <v>1.0995999999999999</v>
      </c>
      <c r="I616">
        <f>VLOOKUP(C616,away!$B$2:$E$405,3,FALSE)</f>
        <v>1.028</v>
      </c>
      <c r="J616">
        <f>VLOOKUP(B616,home!$B$2:$E$405,4,FALSE)</f>
        <v>0.98850000000000005</v>
      </c>
      <c r="K616" s="3">
        <f t="shared" si="840"/>
        <v>1.6311332251439998</v>
      </c>
      <c r="L616" s="3">
        <f t="shared" si="841"/>
        <v>1.1173893288000001</v>
      </c>
      <c r="M616" s="5">
        <f t="shared" si="842"/>
        <v>6.4022380979855451E-2</v>
      </c>
      <c r="N616" s="5">
        <f t="shared" si="843"/>
        <v>0.10442903276906949</v>
      </c>
      <c r="O616" s="5">
        <f t="shared" si="844"/>
        <v>7.1537925311258577E-2</v>
      </c>
      <c r="P616" s="5">
        <f t="shared" si="845"/>
        <v>0.11668788683306378</v>
      </c>
      <c r="Q616" s="5">
        <f t="shared" si="846"/>
        <v>8.5168832509640399E-2</v>
      </c>
      <c r="R616" s="5">
        <f t="shared" si="847"/>
        <v>3.9967857173645885E-2</v>
      </c>
      <c r="S616" s="5">
        <f t="shared" si="848"/>
        <v>5.316915243221812E-2</v>
      </c>
      <c r="T616" s="5">
        <f t="shared" si="849"/>
        <v>9.5166744592626723E-2</v>
      </c>
      <c r="U616" s="5">
        <f t="shared" si="850"/>
        <v>6.5192899773743776E-2</v>
      </c>
      <c r="V616" s="5">
        <f t="shared" si="851"/>
        <v>1.0767408291125092E-2</v>
      </c>
      <c r="W616" s="5">
        <f t="shared" si="852"/>
        <v>4.6307237484399633E-2</v>
      </c>
      <c r="X616" s="5">
        <f t="shared" si="853"/>
        <v>5.1743213011275511E-2</v>
      </c>
      <c r="Y616" s="5">
        <f t="shared" si="854"/>
        <v>2.8908657028312298E-2</v>
      </c>
      <c r="Z616" s="5">
        <f t="shared" si="855"/>
        <v>1.4886552366944812E-2</v>
      </c>
      <c r="AA616" s="5">
        <f t="shared" si="856"/>
        <v>2.4281950173569739E-2</v>
      </c>
      <c r="AB616" s="5">
        <f t="shared" si="857"/>
        <v>1.980354784970036E-2</v>
      </c>
      <c r="AC616" s="5">
        <f t="shared" si="858"/>
        <v>1.2265497050901726E-3</v>
      </c>
      <c r="AD616" s="5">
        <f t="shared" si="859"/>
        <v>1.8883318406359473E-2</v>
      </c>
      <c r="AE616" s="5">
        <f t="shared" si="860"/>
        <v>2.1100018479598699E-2</v>
      </c>
      <c r="AF616" s="5">
        <f t="shared" si="861"/>
        <v>1.1788467743293198E-2</v>
      </c>
      <c r="AG616" s="5">
        <f t="shared" si="862"/>
        <v>4.3907693530862791E-3</v>
      </c>
      <c r="AH616" s="5">
        <f t="shared" si="863"/>
        <v>4.158518689361632E-3</v>
      </c>
      <c r="AI616" s="5">
        <f t="shared" si="864"/>
        <v>6.7830980016000382E-3</v>
      </c>
      <c r="AJ616" s="5">
        <f t="shared" si="865"/>
        <v>5.5320682599088464E-3</v>
      </c>
      <c r="AK616" s="5">
        <f t="shared" si="866"/>
        <v>3.0078467808339576E-3</v>
      </c>
      <c r="AL616" s="5">
        <f t="shared" si="867"/>
        <v>8.9420912494787231E-5</v>
      </c>
      <c r="AM616" s="5">
        <f t="shared" si="868"/>
        <v>6.1602416107172358E-3</v>
      </c>
      <c r="AN616" s="5">
        <f t="shared" si="869"/>
        <v>6.8833882386451634E-3</v>
      </c>
      <c r="AO616" s="5">
        <f t="shared" si="870"/>
        <v>3.8457122819247681E-3</v>
      </c>
      <c r="AP616" s="5">
        <f t="shared" si="871"/>
        <v>1.4323859551526109E-3</v>
      </c>
      <c r="AQ616" s="5">
        <f t="shared" si="872"/>
        <v>4.0013319525263096E-4</v>
      </c>
      <c r="AR616" s="5">
        <f t="shared" si="873"/>
        <v>9.2933688142160889E-4</v>
      </c>
      <c r="AS616" s="5">
        <f t="shared" si="874"/>
        <v>1.5158722646384959E-3</v>
      </c>
      <c r="AT616" s="5">
        <f t="shared" si="875"/>
        <v>1.2362948079630647E-3</v>
      </c>
      <c r="AU616" s="5">
        <f t="shared" si="876"/>
        <v>6.721871791138586E-4</v>
      </c>
      <c r="AV616" s="5">
        <f t="shared" si="877"/>
        <v>2.741067103421089E-4</v>
      </c>
      <c r="AW616" s="5">
        <f t="shared" si="878"/>
        <v>4.5272090608543952E-6</v>
      </c>
      <c r="AX616" s="5">
        <f t="shared" si="879"/>
        <v>1.6746957943592467E-3</v>
      </c>
      <c r="AY616" s="5">
        <f t="shared" si="880"/>
        <v>1.8712872096032617E-3</v>
      </c>
      <c r="AZ616" s="5">
        <f t="shared" si="881"/>
        <v>1.0454781795653071E-3</v>
      </c>
      <c r="BA616" s="5">
        <f t="shared" si="882"/>
        <v>3.8940205377984143E-4</v>
      </c>
      <c r="BB616" s="5">
        <f t="shared" si="883"/>
        <v>1.087784248765997E-4</v>
      </c>
      <c r="BC616" s="5">
        <f t="shared" si="884"/>
        <v>2.4309570232156968E-5</v>
      </c>
      <c r="BD616" s="5">
        <f t="shared" si="885"/>
        <v>1.730718523601297E-4</v>
      </c>
      <c r="BE616" s="5">
        <f t="shared" si="886"/>
        <v>2.8230324872182457E-4</v>
      </c>
      <c r="BF616" s="5">
        <f t="shared" si="887"/>
        <v>2.3023710427812926E-4</v>
      </c>
      <c r="BG616" s="5">
        <f t="shared" si="888"/>
        <v>1.2518246348300013E-4</v>
      </c>
      <c r="BH616" s="5">
        <f t="shared" si="889"/>
        <v>5.1047318848124248E-5</v>
      </c>
      <c r="BI616" s="5">
        <f t="shared" si="890"/>
        <v>1.6652995565538997E-5</v>
      </c>
      <c r="BJ616" s="8">
        <f t="shared" si="891"/>
        <v>0.49172210389177046</v>
      </c>
      <c r="BK616" s="8">
        <f t="shared" si="892"/>
        <v>0.24783408636345064</v>
      </c>
      <c r="BL616" s="8">
        <f t="shared" si="893"/>
        <v>0.24577200484035872</v>
      </c>
      <c r="BM616" s="8">
        <f t="shared" si="894"/>
        <v>0.51653407188544853</v>
      </c>
      <c r="BN616" s="8">
        <f t="shared" si="895"/>
        <v>0.48181391557653358</v>
      </c>
    </row>
    <row r="617" spans="1:66" x14ac:dyDescent="0.25">
      <c r="A617" t="s">
        <v>122</v>
      </c>
      <c r="B617" t="s">
        <v>140</v>
      </c>
      <c r="C617" t="s">
        <v>139</v>
      </c>
      <c r="D617" t="s">
        <v>527</v>
      </c>
      <c r="E617">
        <f>VLOOKUP(A617,home!$A$2:$E$405,3,FALSE)</f>
        <v>1.2608999999999999</v>
      </c>
      <c r="F617">
        <f>VLOOKUP(B617,home!$B$2:$E$405,3,FALSE)</f>
        <v>1.2413000000000001</v>
      </c>
      <c r="G617">
        <f>VLOOKUP(C617,away!$B$2:$E$405,4,FALSE)</f>
        <v>0.86199999999999999</v>
      </c>
      <c r="H617">
        <f>VLOOKUP(A617,away!$A$2:$E$405,3,FALSE)</f>
        <v>1.0995999999999999</v>
      </c>
      <c r="I617">
        <f>VLOOKUP(C617,away!$B$2:$E$405,3,FALSE)</f>
        <v>1.1861999999999999</v>
      </c>
      <c r="J617">
        <f>VLOOKUP(B617,home!$B$2:$E$405,4,FALSE)</f>
        <v>0.59309999999999996</v>
      </c>
      <c r="K617" s="3">
        <f t="shared" si="840"/>
        <v>1.3491637565399999</v>
      </c>
      <c r="L617" s="3">
        <f t="shared" si="841"/>
        <v>0.77360732791199982</v>
      </c>
      <c r="M617" s="5">
        <f t="shared" si="842"/>
        <v>0.11969947116252354</v>
      </c>
      <c r="N617" s="5">
        <f t="shared" si="843"/>
        <v>0.16149418816948166</v>
      </c>
      <c r="O617" s="5">
        <f t="shared" si="844"/>
        <v>9.2600388038519305E-2</v>
      </c>
      <c r="P617" s="5">
        <f t="shared" si="845"/>
        <v>0.1249330873831104</v>
      </c>
      <c r="Q617" s="5">
        <f t="shared" si="846"/>
        <v>0.10894105278505775</v>
      </c>
      <c r="R617" s="5">
        <f t="shared" si="847"/>
        <v>3.5818169377046606E-2</v>
      </c>
      <c r="S617" s="5">
        <f t="shared" si="848"/>
        <v>3.259888321036012E-2</v>
      </c>
      <c r="T617" s="5">
        <f t="shared" si="849"/>
        <v>8.4277596744968652E-2</v>
      </c>
      <c r="U617" s="5">
        <f t="shared" si="850"/>
        <v>4.8324575949122199E-2</v>
      </c>
      <c r="V617" s="5">
        <f t="shared" si="851"/>
        <v>3.7804670175303713E-3</v>
      </c>
      <c r="W617" s="5">
        <f t="shared" si="852"/>
        <v>4.8993106672303659E-2</v>
      </c>
      <c r="X617" s="5">
        <f t="shared" si="853"/>
        <v>3.7901426338868401E-2</v>
      </c>
      <c r="Y617" s="5">
        <f t="shared" si="854"/>
        <v>1.4660410577032733E-2</v>
      </c>
      <c r="Z617" s="5">
        <f t="shared" si="855"/>
        <v>9.2363994341588176E-3</v>
      </c>
      <c r="AA617" s="5">
        <f t="shared" si="856"/>
        <v>1.2461415357493641E-2</v>
      </c>
      <c r="AB617" s="5">
        <f t="shared" si="857"/>
        <v>8.4062449777606834E-3</v>
      </c>
      <c r="AC617" s="5">
        <f t="shared" si="858"/>
        <v>2.4661001614243231E-4</v>
      </c>
      <c r="AD617" s="5">
        <f t="shared" si="859"/>
        <v>1.6524930960642538E-2</v>
      </c>
      <c r="AE617" s="5">
        <f t="shared" si="860"/>
        <v>1.2783807684392948E-2</v>
      </c>
      <c r="AF617" s="5">
        <f t="shared" si="861"/>
        <v>4.9448236516320583E-3</v>
      </c>
      <c r="AG617" s="5">
        <f t="shared" si="862"/>
        <v>1.2751172707117116E-3</v>
      </c>
      <c r="AH617" s="5">
        <f t="shared" si="863"/>
        <v>1.7863365714468771E-3</v>
      </c>
      <c r="AI617" s="5">
        <f t="shared" si="864"/>
        <v>2.4100605591780527E-3</v>
      </c>
      <c r="AJ617" s="5">
        <f t="shared" si="865"/>
        <v>1.6257831787547775E-3</v>
      </c>
      <c r="AK617" s="5">
        <f t="shared" si="866"/>
        <v>7.3114924692277937E-4</v>
      </c>
      <c r="AL617" s="5">
        <f t="shared" si="867"/>
        <v>1.0295701525511476E-5</v>
      </c>
      <c r="AM617" s="5">
        <f t="shared" si="868"/>
        <v>4.4589675862849263E-3</v>
      </c>
      <c r="AN617" s="5">
        <f t="shared" si="869"/>
        <v>3.4494899996721012E-3</v>
      </c>
      <c r="AO617" s="5">
        <f t="shared" si="870"/>
        <v>1.3342753706527494E-3</v>
      </c>
      <c r="AP617" s="5">
        <f t="shared" si="871"/>
        <v>3.4406840139648891E-4</v>
      </c>
      <c r="AQ617" s="5">
        <f t="shared" si="872"/>
        <v>6.6543459155822782E-5</v>
      </c>
      <c r="AR617" s="5">
        <f t="shared" si="873"/>
        <v>2.7638461235770048E-4</v>
      </c>
      <c r="AS617" s="5">
        <f t="shared" si="874"/>
        <v>3.7288810185836689E-4</v>
      </c>
      <c r="AT617" s="5">
        <f t="shared" si="875"/>
        <v>2.5154355613615223E-4</v>
      </c>
      <c r="AU617" s="5">
        <f t="shared" si="876"/>
        <v>1.1312448304336052E-4</v>
      </c>
      <c r="AV617" s="5">
        <f t="shared" si="877"/>
        <v>3.8155863124856455E-5</v>
      </c>
      <c r="AW617" s="5">
        <f t="shared" si="878"/>
        <v>2.9849611555989928E-7</v>
      </c>
      <c r="AX617" s="5">
        <f t="shared" si="879"/>
        <v>1.0026462431670449E-3</v>
      </c>
      <c r="AY617" s="5">
        <f t="shared" si="880"/>
        <v>7.7565448101746281E-4</v>
      </c>
      <c r="AZ617" s="5">
        <f t="shared" si="881"/>
        <v>3.0002599522144414E-4</v>
      </c>
      <c r="BA617" s="5">
        <f t="shared" si="882"/>
        <v>7.736743615579996E-5</v>
      </c>
      <c r="BB617" s="5">
        <f t="shared" si="883"/>
        <v>1.4963003887972659E-5</v>
      </c>
      <c r="BC617" s="5">
        <f t="shared" si="884"/>
        <v>2.3150978910622795E-6</v>
      </c>
      <c r="BD617" s="5">
        <f t="shared" si="885"/>
        <v>3.5635526907005745E-5</v>
      </c>
      <c r="BE617" s="5">
        <f t="shared" si="886"/>
        <v>4.8078161348138127E-5</v>
      </c>
      <c r="BF617" s="5">
        <f t="shared" si="887"/>
        <v>3.2432656385995135E-5</v>
      </c>
      <c r="BG617" s="5">
        <f t="shared" si="888"/>
        <v>1.4585654841433406E-5</v>
      </c>
      <c r="BH617" s="5">
        <f t="shared" si="889"/>
        <v>4.9196092193660334E-6</v>
      </c>
      <c r="BI617" s="5">
        <f t="shared" si="890"/>
        <v>1.3274716910217386E-6</v>
      </c>
      <c r="BJ617" s="8">
        <f t="shared" si="891"/>
        <v>0.50362277792959498</v>
      </c>
      <c r="BK617" s="8">
        <f t="shared" si="892"/>
        <v>0.28204446897220986</v>
      </c>
      <c r="BL617" s="8">
        <f t="shared" si="893"/>
        <v>0.20535319895315834</v>
      </c>
      <c r="BM617" s="8">
        <f t="shared" si="894"/>
        <v>0.35599513238848074</v>
      </c>
      <c r="BN617" s="8">
        <f t="shared" si="895"/>
        <v>0.64348635691573919</v>
      </c>
    </row>
    <row r="618" spans="1:66" x14ac:dyDescent="0.25">
      <c r="A618" t="s">
        <v>122</v>
      </c>
      <c r="B618" t="s">
        <v>124</v>
      </c>
      <c r="C618" t="s">
        <v>142</v>
      </c>
      <c r="D618" t="s">
        <v>527</v>
      </c>
      <c r="E618">
        <f>VLOOKUP(A618,home!$A$2:$E$405,3,FALSE)</f>
        <v>1.2608999999999999</v>
      </c>
      <c r="F618">
        <f>VLOOKUP(B618,home!$B$2:$E$405,3,FALSE)</f>
        <v>0.75860000000000005</v>
      </c>
      <c r="G618">
        <f>VLOOKUP(C618,away!$B$2:$E$405,4,FALSE)</f>
        <v>0.96550000000000002</v>
      </c>
      <c r="H618">
        <f>VLOOKUP(A618,away!$A$2:$E$405,3,FALSE)</f>
        <v>1.0995999999999999</v>
      </c>
      <c r="I618">
        <f>VLOOKUP(C618,away!$B$2:$E$405,3,FALSE)</f>
        <v>0.98850000000000005</v>
      </c>
      <c r="J618">
        <f>VLOOKUP(B618,home!$B$2:$E$405,4,FALSE)</f>
        <v>1.1071</v>
      </c>
      <c r="K618" s="3">
        <f t="shared" si="840"/>
        <v>0.92351884347000002</v>
      </c>
      <c r="L618" s="3">
        <f t="shared" si="841"/>
        <v>1.2033674376599999</v>
      </c>
      <c r="M618" s="5">
        <f t="shared" si="842"/>
        <v>0.1192078964534702</v>
      </c>
      <c r="N618" s="5">
        <f t="shared" si="843"/>
        <v>0.11009073866520032</v>
      </c>
      <c r="O618" s="5">
        <f t="shared" si="844"/>
        <v>0.14345090090405099</v>
      </c>
      <c r="P618" s="5">
        <f t="shared" si="845"/>
        <v>0.13247961009763876</v>
      </c>
      <c r="Q618" s="5">
        <f t="shared" si="846"/>
        <v>5.0835435824421904E-2</v>
      </c>
      <c r="R618" s="5">
        <f t="shared" si="847"/>
        <v>8.6312071525463246E-2</v>
      </c>
      <c r="S618" s="5">
        <f t="shared" si="848"/>
        <v>3.6807224214532072E-2</v>
      </c>
      <c r="T618" s="5">
        <f t="shared" si="849"/>
        <v>6.1173708150363937E-2</v>
      </c>
      <c r="U618" s="5">
        <f t="shared" si="850"/>
        <v>7.9710824472695743E-2</v>
      </c>
      <c r="V618" s="5">
        <f t="shared" si="851"/>
        <v>4.5450071847294672E-3</v>
      </c>
      <c r="W618" s="5">
        <f t="shared" si="852"/>
        <v>1.5649160966621174E-2</v>
      </c>
      <c r="X618" s="5">
        <f t="shared" si="853"/>
        <v>1.8831690733931806E-2</v>
      </c>
      <c r="Y618" s="5">
        <f t="shared" si="854"/>
        <v>1.1330721712648546E-2</v>
      </c>
      <c r="Z618" s="5">
        <f t="shared" si="855"/>
        <v>3.4621712116907767E-2</v>
      </c>
      <c r="AA618" s="5">
        <f t="shared" si="856"/>
        <v>3.197380353315795E-2</v>
      </c>
      <c r="AB618" s="5">
        <f t="shared" si="857"/>
        <v>1.4764205030139513E-2</v>
      </c>
      <c r="AC618" s="5">
        <f t="shared" si="858"/>
        <v>3.156883885408912E-4</v>
      </c>
      <c r="AD618" s="5">
        <f t="shared" si="859"/>
        <v>3.6130737592924636E-3</v>
      </c>
      <c r="AE618" s="5">
        <f t="shared" si="860"/>
        <v>4.3478553117963547E-3</v>
      </c>
      <c r="AF618" s="5">
        <f t="shared" si="861"/>
        <v>2.616033752936401E-3</v>
      </c>
      <c r="AG618" s="5">
        <f t="shared" si="862"/>
        <v>1.0493499447010496E-3</v>
      </c>
      <c r="AH618" s="5">
        <f t="shared" si="863"/>
        <v>1.0415660249381368E-2</v>
      </c>
      <c r="AI618" s="5">
        <f t="shared" si="864"/>
        <v>9.6190585074851353E-3</v>
      </c>
      <c r="AJ618" s="5">
        <f t="shared" si="865"/>
        <v>4.4416908940514673E-3</v>
      </c>
      <c r="AK618" s="5">
        <f t="shared" si="866"/>
        <v>1.3673284125085472E-3</v>
      </c>
      <c r="AL618" s="5">
        <f t="shared" si="867"/>
        <v>1.4033390696588105E-5</v>
      </c>
      <c r="AM618" s="5">
        <f t="shared" si="868"/>
        <v>6.6734833991071623E-4</v>
      </c>
      <c r="AN618" s="5">
        <f t="shared" si="869"/>
        <v>8.0306526182501311E-4</v>
      </c>
      <c r="AO618" s="5">
        <f t="shared" si="870"/>
        <v>4.831912931980617E-4</v>
      </c>
      <c r="AP618" s="5">
        <f t="shared" si="871"/>
        <v>1.9381888946512434E-4</v>
      </c>
      <c r="AQ618" s="5">
        <f t="shared" si="872"/>
        <v>5.8308835096438362E-5</v>
      </c>
      <c r="AR618" s="5">
        <f t="shared" si="873"/>
        <v>2.5067732771670353E-3</v>
      </c>
      <c r="AS618" s="5">
        <f t="shared" si="874"/>
        <v>2.3150523577708023E-3</v>
      </c>
      <c r="AT618" s="5">
        <f t="shared" si="875"/>
        <v>1.068997238010494E-3</v>
      </c>
      <c r="AU618" s="5">
        <f t="shared" si="876"/>
        <v>3.2907969764002526E-4</v>
      </c>
      <c r="AV618" s="5">
        <f t="shared" si="877"/>
        <v>7.5977825443493351E-5</v>
      </c>
      <c r="AW618" s="5">
        <f t="shared" si="878"/>
        <v>4.3321564518390429E-7</v>
      </c>
      <c r="AX618" s="5">
        <f t="shared" si="879"/>
        <v>1.0271812784432816E-4</v>
      </c>
      <c r="AY618" s="5">
        <f t="shared" si="880"/>
        <v>1.2360765030526143E-4</v>
      </c>
      <c r="AZ618" s="5">
        <f t="shared" si="881"/>
        <v>7.4372710711507914E-5</v>
      </c>
      <c r="BA618" s="5">
        <f t="shared" si="882"/>
        <v>2.9832566106911892E-5</v>
      </c>
      <c r="BB618" s="5">
        <f t="shared" si="883"/>
        <v>8.9748846587242812E-6</v>
      </c>
      <c r="BC618" s="5">
        <f t="shared" si="884"/>
        <v>2.1600167910126167E-6</v>
      </c>
      <c r="BD618" s="5">
        <f t="shared" si="885"/>
        <v>5.0276155588984219E-4</v>
      </c>
      <c r="BE618" s="5">
        <f t="shared" si="886"/>
        <v>4.6430977063656491E-4</v>
      </c>
      <c r="BF618" s="5">
        <f t="shared" si="887"/>
        <v>2.1439941119505068E-4</v>
      </c>
      <c r="BG618" s="5">
        <f t="shared" si="888"/>
        <v>6.6000632089167389E-5</v>
      </c>
      <c r="BH618" s="5">
        <f t="shared" si="889"/>
        <v>1.5238206853819212E-5</v>
      </c>
      <c r="BI618" s="5">
        <f t="shared" si="890"/>
        <v>2.8145542340391489E-6</v>
      </c>
      <c r="BJ618" s="8">
        <f t="shared" si="891"/>
        <v>0.28208516739782713</v>
      </c>
      <c r="BK618" s="8">
        <f t="shared" si="892"/>
        <v>0.29349306737991326</v>
      </c>
      <c r="BL618" s="8">
        <f t="shared" si="893"/>
        <v>0.38961694805586428</v>
      </c>
      <c r="BM618" s="8">
        <f t="shared" si="894"/>
        <v>0.35731706704560695</v>
      </c>
      <c r="BN618" s="8">
        <f t="shared" si="895"/>
        <v>0.64237665347024553</v>
      </c>
    </row>
    <row r="619" spans="1:66" x14ac:dyDescent="0.25">
      <c r="A619" t="s">
        <v>122</v>
      </c>
      <c r="B619" t="s">
        <v>425</v>
      </c>
      <c r="C619" t="s">
        <v>144</v>
      </c>
      <c r="D619" t="s">
        <v>527</v>
      </c>
      <c r="E619">
        <f>VLOOKUP(A619,home!$A$2:$E$405,3,FALSE)</f>
        <v>1.2608999999999999</v>
      </c>
      <c r="F619">
        <f>VLOOKUP(B619,home!$B$2:$E$405,3,FALSE)</f>
        <v>1.4214</v>
      </c>
      <c r="G619">
        <f>VLOOKUP(C619,away!$B$2:$E$405,4,FALSE)</f>
        <v>1.3448</v>
      </c>
      <c r="H619">
        <f>VLOOKUP(A619,away!$A$2:$E$405,3,FALSE)</f>
        <v>1.0995999999999999</v>
      </c>
      <c r="I619">
        <f>VLOOKUP(C619,away!$B$2:$E$405,3,FALSE)</f>
        <v>1.6211</v>
      </c>
      <c r="J619">
        <f>VLOOKUP(B619,home!$B$2:$E$405,4,FALSE)</f>
        <v>0.60099999999999998</v>
      </c>
      <c r="K619" s="3">
        <f t="shared" si="840"/>
        <v>2.4102087360479998</v>
      </c>
      <c r="L619" s="3">
        <f t="shared" si="841"/>
        <v>1.0713194975599998</v>
      </c>
      <c r="M619" s="5">
        <f t="shared" si="842"/>
        <v>3.0760366068838956E-2</v>
      </c>
      <c r="N619" s="5">
        <f t="shared" si="843"/>
        <v>7.4138903023150113E-2</v>
      </c>
      <c r="O619" s="5">
        <f t="shared" si="844"/>
        <v>3.295417992163021E-2</v>
      </c>
      <c r="P619" s="5">
        <f t="shared" si="845"/>
        <v>7.9426452336410727E-2</v>
      </c>
      <c r="Q619" s="5">
        <f t="shared" si="846"/>
        <v>8.9345115873705958E-2</v>
      </c>
      <c r="R619" s="5">
        <f t="shared" si="847"/>
        <v>1.7652227738071354E-2</v>
      </c>
      <c r="S619" s="5">
        <f t="shared" si="848"/>
        <v>5.1271832368884433E-2</v>
      </c>
      <c r="T619" s="5">
        <f t="shared" si="849"/>
        <v>9.5717164647258629E-2</v>
      </c>
      <c r="U619" s="5">
        <f t="shared" si="850"/>
        <v>4.2545553505008396E-2</v>
      </c>
      <c r="V619" s="5">
        <f t="shared" si="851"/>
        <v>1.4709909284398661E-2</v>
      </c>
      <c r="W619" s="5">
        <f t="shared" si="852"/>
        <v>7.1780126267342301E-2</v>
      </c>
      <c r="X619" s="5">
        <f t="shared" si="853"/>
        <v>7.6899448807522489E-2</v>
      </c>
      <c r="Y619" s="5">
        <f t="shared" si="854"/>
        <v>4.1191939429557956E-2</v>
      </c>
      <c r="Z619" s="5">
        <f t="shared" si="855"/>
        <v>6.3037252503884327E-3</v>
      </c>
      <c r="AA619" s="5">
        <f t="shared" si="856"/>
        <v>1.5193293668132565E-2</v>
      </c>
      <c r="AB619" s="5">
        <f t="shared" si="857"/>
        <v>1.8309504564137939E-2</v>
      </c>
      <c r="AC619" s="5">
        <f t="shared" si="858"/>
        <v>2.3739068685730601E-3</v>
      </c>
      <c r="AD619" s="5">
        <f t="shared" si="859"/>
        <v>4.3251271851044236E-2</v>
      </c>
      <c r="AE619" s="5">
        <f t="shared" si="860"/>
        <v>4.6335930828291669E-2</v>
      </c>
      <c r="AF619" s="5">
        <f t="shared" si="861"/>
        <v>2.4820293066970166E-2</v>
      </c>
      <c r="AG619" s="5">
        <f t="shared" si="862"/>
        <v>8.8634879659328092E-3</v>
      </c>
      <c r="AH619" s="5">
        <f t="shared" si="863"/>
        <v>1.6883259420006045E-3</v>
      </c>
      <c r="AI619" s="5">
        <f t="shared" si="864"/>
        <v>4.0692179347063253E-3</v>
      </c>
      <c r="AJ619" s="5">
        <f t="shared" si="865"/>
        <v>4.9038323075561935E-3</v>
      </c>
      <c r="AK619" s="5">
        <f t="shared" si="866"/>
        <v>3.9397531559287862E-3</v>
      </c>
      <c r="AL619" s="5">
        <f t="shared" si="867"/>
        <v>2.451869400069373E-4</v>
      </c>
      <c r="AM619" s="5">
        <f t="shared" si="868"/>
        <v>2.0848918652114742E-2</v>
      </c>
      <c r="AN619" s="5">
        <f t="shared" si="869"/>
        <v>2.2335853055052871E-2</v>
      </c>
      <c r="AO619" s="5">
        <f t="shared" si="870"/>
        <v>1.1964417436256612E-2</v>
      </c>
      <c r="AP619" s="5">
        <f t="shared" si="871"/>
        <v>4.2725712254695122E-3</v>
      </c>
      <c r="AQ619" s="5">
        <f t="shared" si="872"/>
        <v>1.1443222146398273E-3</v>
      </c>
      <c r="AR619" s="5">
        <f t="shared" si="873"/>
        <v>3.6174729998032025E-4</v>
      </c>
      <c r="AS619" s="5">
        <f t="shared" si="874"/>
        <v>8.7188650265434425E-4</v>
      </c>
      <c r="AT619" s="5">
        <f t="shared" si="875"/>
        <v>1.0507142327699193E-3</v>
      </c>
      <c r="AU619" s="5">
        <f t="shared" si="876"/>
        <v>8.4414687430401031E-4</v>
      </c>
      <c r="AV619" s="5">
        <f t="shared" si="877"/>
        <v>5.086425427387847E-4</v>
      </c>
      <c r="AW619" s="5">
        <f t="shared" si="878"/>
        <v>1.7586057873221946E-5</v>
      </c>
      <c r="AX619" s="5">
        <f t="shared" si="879"/>
        <v>8.3750409787468408E-3</v>
      </c>
      <c r="AY619" s="5">
        <f t="shared" si="880"/>
        <v>8.9723446933954749E-3</v>
      </c>
      <c r="AZ619" s="5">
        <f t="shared" si="881"/>
        <v>4.8061239044317845E-3</v>
      </c>
      <c r="BA619" s="5">
        <f t="shared" si="882"/>
        <v>1.7162980821689882E-3</v>
      </c>
      <c r="BB619" s="5">
        <f t="shared" si="883"/>
        <v>4.5967589976311779E-4</v>
      </c>
      <c r="BC619" s="5">
        <f t="shared" si="884"/>
        <v>9.849195079493286E-5</v>
      </c>
      <c r="BD619" s="5">
        <f t="shared" si="885"/>
        <v>6.459115594310052E-5</v>
      </c>
      <c r="BE619" s="5">
        <f t="shared" si="886"/>
        <v>1.5567816832549956E-4</v>
      </c>
      <c r="BF619" s="5">
        <f t="shared" si="887"/>
        <v>1.8760844065503508E-4</v>
      </c>
      <c r="BG619" s="5">
        <f t="shared" si="888"/>
        <v>1.5072516754103608E-4</v>
      </c>
      <c r="BH619" s="5">
        <f t="shared" si="889"/>
        <v>9.0819778887425909E-5</v>
      </c>
      <c r="BI619" s="5">
        <f t="shared" si="890"/>
        <v>4.3778924896084301E-5</v>
      </c>
      <c r="BJ619" s="8">
        <f t="shared" si="891"/>
        <v>0.6573377398536111</v>
      </c>
      <c r="BK619" s="8">
        <f t="shared" si="892"/>
        <v>0.18775999856050826</v>
      </c>
      <c r="BL619" s="8">
        <f t="shared" si="893"/>
        <v>0.14558622782586791</v>
      </c>
      <c r="BM619" s="8">
        <f t="shared" si="894"/>
        <v>0.66375568789304618</v>
      </c>
      <c r="BN619" s="8">
        <f t="shared" si="895"/>
        <v>0.32427724496180732</v>
      </c>
    </row>
    <row r="620" spans="1:66" x14ac:dyDescent="0.25">
      <c r="A620" t="s">
        <v>122</v>
      </c>
      <c r="B620" t="s">
        <v>120</v>
      </c>
      <c r="C620" t="s">
        <v>401</v>
      </c>
      <c r="D620" t="s">
        <v>527</v>
      </c>
      <c r="E620">
        <f>VLOOKUP(A620,home!$A$2:$E$405,3,FALSE)</f>
        <v>1.2608999999999999</v>
      </c>
      <c r="F620">
        <f>VLOOKUP(B620,home!$B$2:$E$405,3,FALSE)</f>
        <v>0.80649999999999999</v>
      </c>
      <c r="G620">
        <f>VLOOKUP(C620,away!$B$2:$E$405,4,FALSE)</f>
        <v>0.8276</v>
      </c>
      <c r="H620">
        <f>VLOOKUP(A620,away!$A$2:$E$405,3,FALSE)</f>
        <v>1.0995999999999999</v>
      </c>
      <c r="I620">
        <f>VLOOKUP(C620,away!$B$2:$E$405,3,FALSE)</f>
        <v>0.94899999999999995</v>
      </c>
      <c r="J620">
        <f>VLOOKUP(B620,home!$B$2:$E$405,4,FALSE)</f>
        <v>1.2971999999999999</v>
      </c>
      <c r="K620" s="3">
        <f t="shared" si="840"/>
        <v>0.84159955745999993</v>
      </c>
      <c r="L620" s="3">
        <f t="shared" si="841"/>
        <v>1.3536546628799997</v>
      </c>
      <c r="M620" s="5">
        <f t="shared" si="842"/>
        <v>0.11133025549167955</v>
      </c>
      <c r="N620" s="5">
        <f t="shared" si="843"/>
        <v>9.3695493753706241E-2</v>
      </c>
      <c r="O620" s="5">
        <f t="shared" si="844"/>
        <v>0.15070271946593372</v>
      </c>
      <c r="P620" s="5">
        <f t="shared" si="845"/>
        <v>0.12683134201054835</v>
      </c>
      <c r="Q620" s="5">
        <f t="shared" si="846"/>
        <v>3.9427043039557672E-2</v>
      </c>
      <c r="R620" s="5">
        <f t="shared" si="847"/>
        <v>0.10199971945687886</v>
      </c>
      <c r="S620" s="5">
        <f t="shared" si="848"/>
        <v>3.6122681218042539E-2</v>
      </c>
      <c r="T620" s="5">
        <f t="shared" si="849"/>
        <v>5.3370600654067679E-2</v>
      </c>
      <c r="U620" s="5">
        <f t="shared" si="850"/>
        <v>8.5842918755953387E-2</v>
      </c>
      <c r="V620" s="5">
        <f t="shared" si="851"/>
        <v>4.5724698562347541E-3</v>
      </c>
      <c r="W620" s="5">
        <f t="shared" si="852"/>
        <v>1.1060593991349373E-2</v>
      </c>
      <c r="X620" s="5">
        <f t="shared" si="853"/>
        <v>1.4972224630612586E-2</v>
      </c>
      <c r="Y620" s="5">
        <f t="shared" si="854"/>
        <v>1.0133610842457754E-2</v>
      </c>
      <c r="Z620" s="5">
        <f t="shared" si="855"/>
        <v>4.6024131951751965E-2</v>
      </c>
      <c r="AA620" s="5">
        <f t="shared" si="856"/>
        <v>3.8733889083075096E-2</v>
      </c>
      <c r="AB620" s="5">
        <f t="shared" si="857"/>
        <v>1.6299211955510359E-2</v>
      </c>
      <c r="AC620" s="5">
        <f t="shared" si="858"/>
        <v>3.2556990326204226E-4</v>
      </c>
      <c r="AD620" s="5">
        <f t="shared" si="859"/>
        <v>2.3271477520910907E-3</v>
      </c>
      <c r="AE620" s="5">
        <f t="shared" si="860"/>
        <v>3.1501544058288146E-3</v>
      </c>
      <c r="AF620" s="5">
        <f t="shared" si="861"/>
        <v>2.1321106001210752E-3</v>
      </c>
      <c r="AG620" s="5">
        <f t="shared" si="862"/>
        <v>9.6204715187658938E-4</v>
      </c>
      <c r="AH620" s="5">
        <f t="shared" si="863"/>
        <v>1.5575195205373366E-2</v>
      </c>
      <c r="AI620" s="5">
        <f t="shared" si="864"/>
        <v>1.3108077392195338E-2</v>
      </c>
      <c r="AJ620" s="5">
        <f t="shared" si="865"/>
        <v>5.5158760662115123E-3</v>
      </c>
      <c r="AK620" s="5">
        <f t="shared" si="866"/>
        <v>1.5473862854426051E-3</v>
      </c>
      <c r="AL620" s="5">
        <f t="shared" si="867"/>
        <v>1.4836027301511144E-5</v>
      </c>
      <c r="AM620" s="5">
        <f t="shared" si="868"/>
        <v>3.917053036607792E-4</v>
      </c>
      <c r="AN620" s="5">
        <f t="shared" si="869"/>
        <v>5.3023371077524006E-4</v>
      </c>
      <c r="AO620" s="5">
        <f t="shared" si="870"/>
        <v>3.5887666750353443E-4</v>
      </c>
      <c r="AP620" s="5">
        <f t="shared" si="871"/>
        <v>1.6193169145499822E-4</v>
      </c>
      <c r="AQ620" s="5">
        <f t="shared" si="872"/>
        <v>5.4799897301525964E-5</v>
      </c>
      <c r="AR620" s="5">
        <f t="shared" si="873"/>
        <v>4.2166871230039735E-3</v>
      </c>
      <c r="AS620" s="5">
        <f t="shared" si="874"/>
        <v>3.5487620166674244E-3</v>
      </c>
      <c r="AT620" s="5">
        <f t="shared" si="875"/>
        <v>1.4933182713790802E-3</v>
      </c>
      <c r="AU620" s="5">
        <f t="shared" si="876"/>
        <v>4.1892533211318884E-4</v>
      </c>
      <c r="AV620" s="5">
        <f t="shared" si="877"/>
        <v>8.8141843528810775E-5</v>
      </c>
      <c r="AW620" s="5">
        <f t="shared" si="878"/>
        <v>4.6949233372903813E-7</v>
      </c>
      <c r="AX620" s="5">
        <f t="shared" si="879"/>
        <v>5.4943168369274427E-5</v>
      </c>
      <c r="AY620" s="5">
        <f t="shared" si="880"/>
        <v>7.4374076056469245E-5</v>
      </c>
      <c r="AZ620" s="5">
        <f t="shared" si="881"/>
        <v>5.033840742561567E-5</v>
      </c>
      <c r="BA620" s="5">
        <f t="shared" si="882"/>
        <v>2.2713606644545952E-5</v>
      </c>
      <c r="BB620" s="5">
        <f t="shared" si="883"/>
        <v>7.6865948863029469E-6</v>
      </c>
      <c r="BC620" s="5">
        <f t="shared" si="884"/>
        <v>2.0809990019027086E-6</v>
      </c>
      <c r="BD620" s="5">
        <f t="shared" si="885"/>
        <v>9.5132303099339721E-4</v>
      </c>
      <c r="BE620" s="5">
        <f t="shared" si="886"/>
        <v>8.0063304188554899E-4</v>
      </c>
      <c r="BF620" s="5">
        <f t="shared" si="887"/>
        <v>3.369062068693657E-4</v>
      </c>
      <c r="BG620" s="5">
        <f t="shared" si="888"/>
        <v>9.4513371535595158E-5</v>
      </c>
      <c r="BH620" s="5">
        <f t="shared" si="889"/>
        <v>1.9885602914602351E-5</v>
      </c>
      <c r="BI620" s="5">
        <f t="shared" si="890"/>
        <v>3.3471429225509256E-6</v>
      </c>
      <c r="BJ620" s="8">
        <f t="shared" si="891"/>
        <v>0.23294071094474908</v>
      </c>
      <c r="BK620" s="8">
        <f t="shared" si="892"/>
        <v>0.27927152858312526</v>
      </c>
      <c r="BL620" s="8">
        <f t="shared" si="893"/>
        <v>0.44129743665038784</v>
      </c>
      <c r="BM620" s="8">
        <f t="shared" si="894"/>
        <v>0.37547333032798696</v>
      </c>
      <c r="BN620" s="8">
        <f t="shared" si="895"/>
        <v>0.62398657321830431</v>
      </c>
    </row>
    <row r="621" spans="1:66" x14ac:dyDescent="0.25">
      <c r="A621" t="s">
        <v>122</v>
      </c>
      <c r="B621" t="s">
        <v>143</v>
      </c>
      <c r="C621" t="s">
        <v>141</v>
      </c>
      <c r="D621" t="s">
        <v>527</v>
      </c>
      <c r="E621">
        <f>VLOOKUP(A621,home!$A$2:$E$405,3,FALSE)</f>
        <v>1.2608999999999999</v>
      </c>
      <c r="F621">
        <f>VLOOKUP(B621,home!$B$2:$E$405,3,FALSE)</f>
        <v>0.68959999999999999</v>
      </c>
      <c r="G621">
        <f>VLOOKUP(C621,away!$B$2:$E$405,4,FALSE)</f>
        <v>0.72409999999999997</v>
      </c>
      <c r="H621">
        <f>VLOOKUP(A621,away!$A$2:$E$405,3,FALSE)</f>
        <v>1.0995999999999999</v>
      </c>
      <c r="I621">
        <f>VLOOKUP(C621,away!$B$2:$E$405,3,FALSE)</f>
        <v>0.59309999999999996</v>
      </c>
      <c r="J621">
        <f>VLOOKUP(B621,home!$B$2:$E$405,4,FALSE)</f>
        <v>1.0676000000000001</v>
      </c>
      <c r="K621" s="3">
        <f t="shared" si="840"/>
        <v>0.62961699902399992</v>
      </c>
      <c r="L621" s="3">
        <f t="shared" si="841"/>
        <v>0.69625963857599993</v>
      </c>
      <c r="M621" s="5">
        <f t="shared" si="842"/>
        <v>0.26557004832488046</v>
      </c>
      <c r="N621" s="5">
        <f t="shared" si="843"/>
        <v>0.16720741685696988</v>
      </c>
      <c r="O621" s="5">
        <f t="shared" si="844"/>
        <v>0.18490570586329211</v>
      </c>
      <c r="P621" s="5">
        <f t="shared" si="845"/>
        <v>0.11641977562806041</v>
      </c>
      <c r="Q621" s="5">
        <f t="shared" si="846"/>
        <v>5.2638316008020165E-2</v>
      </c>
      <c r="R621" s="5">
        <f t="shared" si="847"/>
        <v>6.4371189967507944E-2</v>
      </c>
      <c r="S621" s="5">
        <f t="shared" si="848"/>
        <v>1.2758935206340935E-2</v>
      </c>
      <c r="T621" s="5">
        <f t="shared" si="849"/>
        <v>3.6649934878993394E-2</v>
      </c>
      <c r="U621" s="5">
        <f t="shared" si="850"/>
        <v>4.0529195450946173E-2</v>
      </c>
      <c r="V621" s="5">
        <f t="shared" si="851"/>
        <v>6.2146916849015047E-4</v>
      </c>
      <c r="W621" s="5">
        <f t="shared" si="852"/>
        <v>1.1047326186215548E-2</v>
      </c>
      <c r="X621" s="5">
        <f t="shared" si="853"/>
        <v>7.6918073376456174E-3</v>
      </c>
      <c r="Y621" s="5">
        <f t="shared" si="854"/>
        <v>2.6777474984526805E-3</v>
      </c>
      <c r="Z621" s="5">
        <f t="shared" si="855"/>
        <v>1.4939687153828041E-2</v>
      </c>
      <c r="AA621" s="5">
        <f t="shared" si="856"/>
        <v>9.4062809921506146E-3</v>
      </c>
      <c r="AB621" s="5">
        <f t="shared" si="857"/>
        <v>2.9611772051271806E-3</v>
      </c>
      <c r="AC621" s="5">
        <f t="shared" si="858"/>
        <v>1.7027358132945132E-5</v>
      </c>
      <c r="AD621" s="5">
        <f t="shared" si="859"/>
        <v>1.7388960901510706E-3</v>
      </c>
      <c r="AE621" s="5">
        <f t="shared" si="860"/>
        <v>1.2107231632498038E-3</v>
      </c>
      <c r="AF621" s="5">
        <f t="shared" si="861"/>
        <v>4.2148883602994983E-4</v>
      </c>
      <c r="AG621" s="5">
        <f t="shared" si="862"/>
        <v>9.7821888212677261E-5</v>
      </c>
      <c r="AH621" s="5">
        <f t="shared" si="863"/>
        <v>2.6004752945407044E-3</v>
      </c>
      <c r="AI621" s="5">
        <f t="shared" si="864"/>
        <v>1.6373034509847709E-3</v>
      </c>
      <c r="AJ621" s="5">
        <f t="shared" si="865"/>
        <v>5.1543704265033497E-4</v>
      </c>
      <c r="AK621" s="5">
        <f t="shared" si="866"/>
        <v>1.0817597465976983E-4</v>
      </c>
      <c r="AL621" s="5">
        <f t="shared" si="867"/>
        <v>2.9857602178858136E-7</v>
      </c>
      <c r="AM621" s="5">
        <f t="shared" si="868"/>
        <v>2.189677075790968E-4</v>
      </c>
      <c r="AN621" s="5">
        <f t="shared" si="869"/>
        <v>1.5245837693883717E-4</v>
      </c>
      <c r="AO621" s="5">
        <f t="shared" si="870"/>
        <v>5.3075307212659164E-5</v>
      </c>
      <c r="AP621" s="5">
        <f t="shared" si="871"/>
        <v>1.2318064739065413E-5</v>
      </c>
      <c r="AQ621" s="5">
        <f t="shared" si="872"/>
        <v>2.1441428257943629E-6</v>
      </c>
      <c r="AR621" s="5">
        <f t="shared" si="873"/>
        <v>3.6212119774054575E-4</v>
      </c>
      <c r="AS621" s="5">
        <f t="shared" si="874"/>
        <v>2.279976618043789E-4</v>
      </c>
      <c r="AT621" s="5">
        <f t="shared" si="875"/>
        <v>7.1775601804880936E-5</v>
      </c>
      <c r="AU621" s="5">
        <f t="shared" si="876"/>
        <v>1.506371300384358E-5</v>
      </c>
      <c r="AV621" s="5">
        <f t="shared" si="877"/>
        <v>2.3710924439096993E-6</v>
      </c>
      <c r="AW621" s="5">
        <f t="shared" si="878"/>
        <v>3.6358008915161863E-9</v>
      </c>
      <c r="AX621" s="5">
        <f t="shared" si="879"/>
        <v>2.2977631821519281E-5</v>
      </c>
      <c r="AY621" s="5">
        <f t="shared" si="880"/>
        <v>1.5998397627383407E-5</v>
      </c>
      <c r="AZ621" s="5">
        <f t="shared" si="881"/>
        <v>5.5695192749185531E-6</v>
      </c>
      <c r="BA621" s="5">
        <f t="shared" si="882"/>
        <v>1.2926104924656192E-6</v>
      </c>
      <c r="BB621" s="5">
        <f t="shared" si="883"/>
        <v>2.2499812857591425E-7</v>
      </c>
      <c r="BC621" s="5">
        <f t="shared" si="884"/>
        <v>3.1331423136508495E-8</v>
      </c>
      <c r="BD621" s="5">
        <f t="shared" si="885"/>
        <v>4.2021729043256743E-5</v>
      </c>
      <c r="BE621" s="5">
        <f t="shared" si="886"/>
        <v>2.6457594934014973E-5</v>
      </c>
      <c r="BF621" s="5">
        <f t="shared" si="887"/>
        <v>8.3290757618735435E-6</v>
      </c>
      <c r="BG621" s="5">
        <f t="shared" si="888"/>
        <v>1.748042561944786E-6</v>
      </c>
      <c r="BH621" s="5">
        <f t="shared" si="889"/>
        <v>2.7514932800447511E-7</v>
      </c>
      <c r="BI621" s="5">
        <f t="shared" si="890"/>
        <v>3.464773883632957E-8</v>
      </c>
      <c r="BJ621" s="8">
        <f t="shared" si="891"/>
        <v>0.28186653683200424</v>
      </c>
      <c r="BK621" s="8">
        <f t="shared" si="892"/>
        <v>0.39540355265955413</v>
      </c>
      <c r="BL621" s="8">
        <f t="shared" si="893"/>
        <v>0.30779313674802511</v>
      </c>
      <c r="BM621" s="8">
        <f t="shared" si="894"/>
        <v>0.14887446598285398</v>
      </c>
      <c r="BN621" s="8">
        <f t="shared" si="895"/>
        <v>0.85111245264873092</v>
      </c>
    </row>
    <row r="622" spans="1:66" x14ac:dyDescent="0.25">
      <c r="A622" t="s">
        <v>145</v>
      </c>
      <c r="B622" t="s">
        <v>357</v>
      </c>
      <c r="C622" t="s">
        <v>347</v>
      </c>
      <c r="D622" t="s">
        <v>527</v>
      </c>
      <c r="E622">
        <f>VLOOKUP(A622,home!$A$2:$E$405,3,FALSE)</f>
        <v>1.4406000000000001</v>
      </c>
      <c r="F622">
        <f>VLOOKUP(B622,home!$B$2:$E$405,3,FALSE)</f>
        <v>0.86770000000000003</v>
      </c>
      <c r="G622">
        <f>VLOOKUP(C622,away!$B$2:$E$405,4,FALSE)</f>
        <v>0.95860000000000001</v>
      </c>
      <c r="H622">
        <f>VLOOKUP(A622,away!$A$2:$E$405,3,FALSE)</f>
        <v>1.2678</v>
      </c>
      <c r="I622">
        <f>VLOOKUP(C622,away!$B$2:$E$405,3,FALSE)</f>
        <v>1.1268</v>
      </c>
      <c r="J622">
        <f>VLOOKUP(B622,home!$B$2:$E$405,4,FALSE)</f>
        <v>0.94650000000000001</v>
      </c>
      <c r="K622" s="3">
        <f t="shared" si="840"/>
        <v>1.1982582631320002</v>
      </c>
      <c r="L622" s="3">
        <f t="shared" si="841"/>
        <v>1.3521292383600001</v>
      </c>
      <c r="M622" s="5">
        <f t="shared" si="842"/>
        <v>7.8051415100592908E-2</v>
      </c>
      <c r="N622" s="5">
        <f t="shared" si="843"/>
        <v>9.3525753093431238E-2</v>
      </c>
      <c r="O622" s="5">
        <f t="shared" si="844"/>
        <v>0.1055356004528849</v>
      </c>
      <c r="P622" s="5">
        <f t="shared" si="845"/>
        <v>0.12645890529726661</v>
      </c>
      <c r="Q622" s="5">
        <f t="shared" si="846"/>
        <v>5.6034003229923621E-2</v>
      </c>
      <c r="R622" s="5">
        <f t="shared" si="847"/>
        <v>7.1348885530112274E-2</v>
      </c>
      <c r="S622" s="5">
        <f t="shared" si="848"/>
        <v>5.1222180624056257E-2</v>
      </c>
      <c r="T622" s="5">
        <f t="shared" si="849"/>
        <v>7.5765214109538404E-2</v>
      </c>
      <c r="U622" s="5">
        <f t="shared" si="850"/>
        <v>8.5494391651716253E-2</v>
      </c>
      <c r="V622" s="5">
        <f t="shared" si="851"/>
        <v>9.221130969045345E-3</v>
      </c>
      <c r="W622" s="5">
        <f t="shared" si="852"/>
        <v>2.2381069128873731E-2</v>
      </c>
      <c r="X622" s="5">
        <f t="shared" si="853"/>
        <v>3.0262097954906548E-2</v>
      </c>
      <c r="Y622" s="5">
        <f t="shared" si="854"/>
        <v>2.0459133729471755E-2</v>
      </c>
      <c r="Z622" s="5">
        <f t="shared" si="855"/>
        <v>3.2157638083221855E-2</v>
      </c>
      <c r="AA622" s="5">
        <f t="shared" si="856"/>
        <v>3.8533155556028889E-2</v>
      </c>
      <c r="AB622" s="5">
        <f t="shared" si="857"/>
        <v>2.3086336024781183E-2</v>
      </c>
      <c r="AC622" s="5">
        <f t="shared" si="858"/>
        <v>9.3375479359129182E-4</v>
      </c>
      <c r="AD622" s="5">
        <f t="shared" si="859"/>
        <v>6.7045752553503667E-3</v>
      </c>
      <c r="AE622" s="5">
        <f t="shared" si="860"/>
        <v>9.0654522335441943E-3</v>
      </c>
      <c r="AF622" s="5">
        <f t="shared" si="861"/>
        <v>6.1288315119655372E-3</v>
      </c>
      <c r="AG622" s="5">
        <f t="shared" si="862"/>
        <v>2.7623240947702438E-3</v>
      </c>
      <c r="AH622" s="5">
        <f t="shared" si="863"/>
        <v>1.0870320672230828E-2</v>
      </c>
      <c r="AI622" s="5">
        <f t="shared" si="864"/>
        <v>1.3025451568395189E-2</v>
      </c>
      <c r="AJ622" s="5">
        <f t="shared" si="865"/>
        <v>7.8039274864276052E-3</v>
      </c>
      <c r="AK622" s="5">
        <f t="shared" si="866"/>
        <v>3.117040198498274E-3</v>
      </c>
      <c r="AL622" s="5">
        <f t="shared" si="867"/>
        <v>6.0514781883939393E-5</v>
      </c>
      <c r="AM622" s="5">
        <f t="shared" si="868"/>
        <v>1.6067625401027818E-3</v>
      </c>
      <c r="AN622" s="5">
        <f t="shared" si="869"/>
        <v>2.1725506095745537E-3</v>
      </c>
      <c r="AO622" s="5">
        <f t="shared" si="870"/>
        <v>1.4687846005112977E-3</v>
      </c>
      <c r="AP622" s="5">
        <f t="shared" si="871"/>
        <v>6.6199553440141274E-4</v>
      </c>
      <c r="AQ622" s="5">
        <f t="shared" si="872"/>
        <v>2.2377587943197592E-4</v>
      </c>
      <c r="AR622" s="5">
        <f t="shared" si="873"/>
        <v>2.9396156822544877E-3</v>
      </c>
      <c r="AS622" s="5">
        <f t="shared" si="874"/>
        <v>3.5224187816938527E-3</v>
      </c>
      <c r="AT622" s="5">
        <f t="shared" si="875"/>
        <v>2.1103837056880067E-3</v>
      </c>
      <c r="AU622" s="5">
        <f t="shared" si="876"/>
        <v>8.4292823790659531E-4</v>
      </c>
      <c r="AV622" s="5">
        <f t="shared" si="877"/>
        <v>2.5251143157471858E-4</v>
      </c>
      <c r="AW622" s="5">
        <f t="shared" si="878"/>
        <v>2.7235014329561163E-6</v>
      </c>
      <c r="AX622" s="5">
        <f t="shared" si="879"/>
        <v>3.2088608176152023E-4</v>
      </c>
      <c r="AY622" s="5">
        <f t="shared" si="880"/>
        <v>4.3387945333252904E-4</v>
      </c>
      <c r="AZ622" s="5">
        <f t="shared" si="881"/>
        <v>2.9333054738728287E-4</v>
      </c>
      <c r="BA622" s="5">
        <f t="shared" si="882"/>
        <v>1.3220693654216294E-4</v>
      </c>
      <c r="BB622" s="5">
        <f t="shared" si="883"/>
        <v>4.4690216103165921E-5</v>
      </c>
      <c r="BC622" s="5">
        <f t="shared" si="884"/>
        <v>1.2085389572343514E-5</v>
      </c>
      <c r="BD622" s="5">
        <f t="shared" si="885"/>
        <v>6.6245671891964448E-4</v>
      </c>
      <c r="BE622" s="5">
        <f t="shared" si="886"/>
        <v>7.9379423741277695E-4</v>
      </c>
      <c r="BF622" s="5">
        <f t="shared" si="887"/>
        <v>4.7558525210321243E-4</v>
      </c>
      <c r="BG622" s="5">
        <f t="shared" si="888"/>
        <v>1.8995798605212999E-4</v>
      </c>
      <c r="BH622" s="5">
        <f t="shared" si="889"/>
        <v>5.6904681608719508E-5</v>
      </c>
      <c r="BI622" s="5">
        <f t="shared" si="890"/>
        <v>1.3637300989708729E-5</v>
      </c>
      <c r="BJ622" s="8">
        <f t="shared" si="891"/>
        <v>0.33045940213049663</v>
      </c>
      <c r="BK622" s="8">
        <f t="shared" si="892"/>
        <v>0.26638178101976895</v>
      </c>
      <c r="BL622" s="8">
        <f t="shared" si="893"/>
        <v>0.3706753031572792</v>
      </c>
      <c r="BM622" s="8">
        <f t="shared" si="894"/>
        <v>0.46828840573465547</v>
      </c>
      <c r="BN622" s="8">
        <f t="shared" si="895"/>
        <v>0.5309545627042116</v>
      </c>
    </row>
    <row r="623" spans="1:66" x14ac:dyDescent="0.25">
      <c r="A623" t="s">
        <v>145</v>
      </c>
      <c r="B623" t="s">
        <v>366</v>
      </c>
      <c r="C623" t="s">
        <v>432</v>
      </c>
      <c r="D623" t="s">
        <v>527</v>
      </c>
      <c r="E623">
        <f>VLOOKUP(A623,home!$A$2:$E$405,3,FALSE)</f>
        <v>1.4406000000000001</v>
      </c>
      <c r="F623">
        <f>VLOOKUP(B623,home!$B$2:$E$405,3,FALSE)</f>
        <v>1.0578000000000001</v>
      </c>
      <c r="G623">
        <f>VLOOKUP(C623,away!$B$2:$E$405,4,FALSE)</f>
        <v>1.5966</v>
      </c>
      <c r="H623">
        <f>VLOOKUP(A623,away!$A$2:$E$405,3,FALSE)</f>
        <v>1.2678</v>
      </c>
      <c r="I623">
        <f>VLOOKUP(C623,away!$B$2:$E$405,3,FALSE)</f>
        <v>0.51270000000000004</v>
      </c>
      <c r="J623">
        <f>VLOOKUP(B623,home!$B$2:$E$405,4,FALSE)</f>
        <v>0.71360000000000001</v>
      </c>
      <c r="K623" s="3">
        <f t="shared" si="840"/>
        <v>2.4330055412880003</v>
      </c>
      <c r="L623" s="3">
        <f t="shared" si="841"/>
        <v>0.46384075641600009</v>
      </c>
      <c r="M623" s="5">
        <f t="shared" si="842"/>
        <v>5.5197020825725536E-2</v>
      </c>
      <c r="N623" s="5">
        <f t="shared" si="843"/>
        <v>0.13429465753157938</v>
      </c>
      <c r="O623" s="5">
        <f t="shared" si="844"/>
        <v>2.560262789171424E-2</v>
      </c>
      <c r="P623" s="5">
        <f t="shared" si="845"/>
        <v>6.2291335532075449E-2</v>
      </c>
      <c r="Q623" s="5">
        <f t="shared" si="846"/>
        <v>0.1633698229698535</v>
      </c>
      <c r="R623" s="5">
        <f t="shared" si="847"/>
        <v>5.9377711437650577E-3</v>
      </c>
      <c r="S623" s="5">
        <f t="shared" si="848"/>
        <v>1.7574365537864175E-2</v>
      </c>
      <c r="T623" s="5">
        <f t="shared" si="849"/>
        <v>7.5777582261884871E-2</v>
      </c>
      <c r="U623" s="5">
        <f t="shared" si="850"/>
        <v>1.4446630095680372E-2</v>
      </c>
      <c r="V623" s="5">
        <f t="shared" si="851"/>
        <v>2.2036831459091729E-3</v>
      </c>
      <c r="W623" s="5">
        <f t="shared" si="852"/>
        <v>0.1324932281882977</v>
      </c>
      <c r="X623" s="5">
        <f t="shared" si="853"/>
        <v>6.1455759182857707E-2</v>
      </c>
      <c r="Y623" s="5">
        <f t="shared" si="854"/>
        <v>1.4252842912748132E-2</v>
      </c>
      <c r="Z623" s="5">
        <f t="shared" si="855"/>
        <v>9.1806008624969408E-4</v>
      </c>
      <c r="AA623" s="5">
        <f t="shared" si="856"/>
        <v>2.2336452770808446E-3</v>
      </c>
      <c r="AB623" s="5">
        <f t="shared" si="857"/>
        <v>2.7172356682047343E-3</v>
      </c>
      <c r="AC623" s="5">
        <f t="shared" si="858"/>
        <v>1.55432263592647E-4</v>
      </c>
      <c r="AD623" s="5">
        <f t="shared" si="859"/>
        <v>8.0589189591315974E-2</v>
      </c>
      <c r="AE623" s="5">
        <f t="shared" si="860"/>
        <v>3.7380550658988439E-2</v>
      </c>
      <c r="AF623" s="5">
        <f t="shared" si="861"/>
        <v>8.6693114464559042E-3</v>
      </c>
      <c r="AG623" s="5">
        <f t="shared" si="862"/>
        <v>1.340393326309998E-3</v>
      </c>
      <c r="AH623" s="5">
        <f t="shared" si="863"/>
        <v>1.064584212103491E-4</v>
      </c>
      <c r="AI623" s="5">
        <f t="shared" si="864"/>
        <v>2.5901392872155132E-4</v>
      </c>
      <c r="AJ623" s="5">
        <f t="shared" si="865"/>
        <v>3.1509116192515485E-4</v>
      </c>
      <c r="AK623" s="5">
        <f t="shared" si="866"/>
        <v>2.5553951432492542E-4</v>
      </c>
      <c r="AL623" s="5">
        <f t="shared" si="867"/>
        <v>7.0163810576146703E-6</v>
      </c>
      <c r="AM623" s="5">
        <f t="shared" si="868"/>
        <v>3.9214788968716205E-2</v>
      </c>
      <c r="AN623" s="5">
        <f t="shared" si="869"/>
        <v>1.8189417377943138E-2</v>
      </c>
      <c r="AO623" s="5">
        <f t="shared" si="870"/>
        <v>4.2184965576757411E-3</v>
      </c>
      <c r="AP623" s="5">
        <f t="shared" si="871"/>
        <v>6.5223687808353605E-4</v>
      </c>
      <c r="AQ623" s="5">
        <f t="shared" si="872"/>
        <v>7.5633511723169466E-5</v>
      </c>
      <c r="AR623" s="5">
        <f t="shared" si="873"/>
        <v>9.8759509242123006E-6</v>
      </c>
      <c r="AS623" s="5">
        <f t="shared" si="874"/>
        <v>2.4028243324096872E-5</v>
      </c>
      <c r="AT623" s="5">
        <f t="shared" si="875"/>
        <v>2.9230424577472057E-5</v>
      </c>
      <c r="AU623" s="5">
        <f t="shared" si="876"/>
        <v>2.3705928323730151E-5</v>
      </c>
      <c r="AV623" s="5">
        <f t="shared" si="877"/>
        <v>1.4419163743252906E-5</v>
      </c>
      <c r="AW623" s="5">
        <f t="shared" si="878"/>
        <v>2.199493439553906E-7</v>
      </c>
      <c r="AX623" s="5">
        <f t="shared" si="879"/>
        <v>1.5901633143554326E-2</v>
      </c>
      <c r="AY623" s="5">
        <f t="shared" si="880"/>
        <v>7.3758255455559753E-3</v>
      </c>
      <c r="AZ623" s="5">
        <f t="shared" si="881"/>
        <v>1.7106042501215701E-3</v>
      </c>
      <c r="BA623" s="5">
        <f t="shared" si="882"/>
        <v>2.6448265643493789E-4</v>
      </c>
      <c r="BB623" s="5">
        <f t="shared" si="883"/>
        <v>3.0669458854923669E-5</v>
      </c>
      <c r="BC623" s="5">
        <f t="shared" si="884"/>
        <v>2.8451489988274387E-6</v>
      </c>
      <c r="BD623" s="5">
        <f t="shared" si="885"/>
        <v>7.6347809116898764E-7</v>
      </c>
      <c r="BE623" s="5">
        <f t="shared" si="886"/>
        <v>1.8575464264661316E-6</v>
      </c>
      <c r="BF623" s="5">
        <f t="shared" si="887"/>
        <v>2.2597103743959115E-6</v>
      </c>
      <c r="BG623" s="5">
        <f t="shared" si="888"/>
        <v>1.8326292875370778E-6</v>
      </c>
      <c r="BH623" s="5">
        <f t="shared" si="889"/>
        <v>1.1146993029260979E-6</v>
      </c>
      <c r="BI623" s="5">
        <f t="shared" si="890"/>
        <v>5.4241391617781357E-7</v>
      </c>
      <c r="BJ623" s="8">
        <f t="shared" si="891"/>
        <v>0.79725997156795392</v>
      </c>
      <c r="BK623" s="8">
        <f t="shared" si="892"/>
        <v>0.14480467923178059</v>
      </c>
      <c r="BL623" s="8">
        <f t="shared" si="893"/>
        <v>5.1983643290918667E-2</v>
      </c>
      <c r="BM623" s="8">
        <f t="shared" si="894"/>
        <v>0.54089751268597763</v>
      </c>
      <c r="BN623" s="8">
        <f t="shared" si="895"/>
        <v>0.4466932358947131</v>
      </c>
    </row>
    <row r="624" spans="1:66" x14ac:dyDescent="0.25">
      <c r="A624" t="s">
        <v>145</v>
      </c>
      <c r="B624" t="s">
        <v>371</v>
      </c>
      <c r="C624" t="s">
        <v>360</v>
      </c>
      <c r="D624" t="s">
        <v>527</v>
      </c>
      <c r="E624">
        <f>VLOOKUP(A624,home!$A$2:$E$405,3,FALSE)</f>
        <v>1.4406000000000001</v>
      </c>
      <c r="F624">
        <f>VLOOKUP(B624,home!$B$2:$E$405,3,FALSE)</f>
        <v>0.90239999999999998</v>
      </c>
      <c r="G624">
        <f>VLOOKUP(C624,away!$B$2:$E$405,4,FALSE)</f>
        <v>0.82640000000000002</v>
      </c>
      <c r="H624">
        <f>VLOOKUP(A624,away!$A$2:$E$405,3,FALSE)</f>
        <v>1.2678</v>
      </c>
      <c r="I624">
        <f>VLOOKUP(C624,away!$B$2:$E$405,3,FALSE)</f>
        <v>1.2395</v>
      </c>
      <c r="J624">
        <f>VLOOKUP(B624,home!$B$2:$E$405,4,FALSE)</f>
        <v>0.82820000000000005</v>
      </c>
      <c r="K624" s="3">
        <f t="shared" si="840"/>
        <v>1.0743178844160002</v>
      </c>
      <c r="L624" s="3">
        <f t="shared" si="841"/>
        <v>1.3014650344200003</v>
      </c>
      <c r="M624" s="5">
        <f t="shared" si="842"/>
        <v>9.2941694914770542E-2</v>
      </c>
      <c r="N624" s="5">
        <f t="shared" si="843"/>
        <v>9.9848925054873611E-2</v>
      </c>
      <c r="O624" s="5">
        <f t="shared" si="844"/>
        <v>0.120960366171305</v>
      </c>
      <c r="P624" s="5">
        <f t="shared" si="845"/>
        <v>0.12994988468334109</v>
      </c>
      <c r="Q624" s="5">
        <f t="shared" si="846"/>
        <v>5.363474296308178E-2</v>
      </c>
      <c r="R624" s="5">
        <f t="shared" si="847"/>
        <v>7.8712843561296666E-2</v>
      </c>
      <c r="S624" s="5">
        <f t="shared" si="848"/>
        <v>4.5423565130535214E-2</v>
      </c>
      <c r="T624" s="5">
        <f t="shared" si="849"/>
        <v>6.9803742596555099E-2</v>
      </c>
      <c r="U624" s="5">
        <f t="shared" si="850"/>
        <v>8.456261557113981E-2</v>
      </c>
      <c r="V624" s="5">
        <f t="shared" si="851"/>
        <v>7.0567384040933333E-3</v>
      </c>
      <c r="W624" s="5">
        <f t="shared" si="852"/>
        <v>1.9206921197097993E-2</v>
      </c>
      <c r="X624" s="5">
        <f t="shared" si="853"/>
        <v>2.4997136356883373E-2</v>
      </c>
      <c r="Y624" s="5">
        <f t="shared" si="854"/>
        <v>1.6266449464556333E-2</v>
      </c>
      <c r="Z624" s="5">
        <f t="shared" si="855"/>
        <v>3.4147337884933016E-2</v>
      </c>
      <c r="AA624" s="5">
        <f t="shared" si="856"/>
        <v>3.6685095794979576E-2</v>
      </c>
      <c r="AB624" s="5">
        <f t="shared" si="857"/>
        <v>1.9705727252030378E-2</v>
      </c>
      <c r="AC624" s="5">
        <f t="shared" si="858"/>
        <v>6.16665065322244E-4</v>
      </c>
      <c r="AD624" s="5">
        <f t="shared" si="859"/>
        <v>5.1585847366527856E-3</v>
      </c>
      <c r="AE624" s="5">
        <f t="shared" si="860"/>
        <v>6.7137176618463053E-3</v>
      </c>
      <c r="AF624" s="5">
        <f t="shared" si="861"/>
        <v>4.3688343939304831E-3</v>
      </c>
      <c r="AG624" s="5">
        <f t="shared" si="862"/>
        <v>1.8952950682906726E-3</v>
      </c>
      <c r="AH624" s="5">
        <f t="shared" si="863"/>
        <v>1.1110391568941429E-2</v>
      </c>
      <c r="AI624" s="5">
        <f t="shared" si="864"/>
        <v>1.1936092365378521E-2</v>
      </c>
      <c r="AJ624" s="5">
        <f t="shared" si="865"/>
        <v>6.411578749083712E-3</v>
      </c>
      <c r="AK624" s="5">
        <f t="shared" si="866"/>
        <v>2.2960245724940663E-3</v>
      </c>
      <c r="AL624" s="5">
        <f t="shared" si="867"/>
        <v>3.4488527113845545E-5</v>
      </c>
      <c r="AM624" s="5">
        <f t="shared" si="868"/>
        <v>1.1083919681722984E-3</v>
      </c>
      <c r="AN624" s="5">
        <f t="shared" si="869"/>
        <v>1.4425333910082121E-3</v>
      </c>
      <c r="AO624" s="5">
        <f t="shared" si="870"/>
        <v>9.3870338469025138E-4</v>
      </c>
      <c r="AP624" s="5">
        <f t="shared" si="871"/>
        <v>4.0722987762202291E-4</v>
      </c>
      <c r="AQ624" s="5">
        <f t="shared" si="872"/>
        <v>1.3249886167404959E-4</v>
      </c>
      <c r="AR624" s="5">
        <f t="shared" si="873"/>
        <v>2.8919572291384063E-3</v>
      </c>
      <c r="AS624" s="5">
        <f t="shared" si="874"/>
        <v>3.1068813722295303E-3</v>
      </c>
      <c r="AT624" s="5">
        <f t="shared" si="875"/>
        <v>1.6688891114725541E-3</v>
      </c>
      <c r="AU624" s="5">
        <f t="shared" si="876"/>
        <v>5.9763913985403099E-4</v>
      </c>
      <c r="AV624" s="5">
        <f t="shared" si="877"/>
        <v>1.6051360409304513E-4</v>
      </c>
      <c r="AW624" s="5">
        <f t="shared" si="878"/>
        <v>1.3394837739259817E-6</v>
      </c>
      <c r="AX624" s="5">
        <f t="shared" si="879"/>
        <v>1.984608857250916E-4</v>
      </c>
      <c r="AY624" s="5">
        <f t="shared" si="880"/>
        <v>2.5828990347123005E-4</v>
      </c>
      <c r="AZ624" s="5">
        <f t="shared" si="881"/>
        <v>1.6807763905576153E-4</v>
      </c>
      <c r="BA624" s="5">
        <f t="shared" si="882"/>
        <v>7.2915723432979688E-5</v>
      </c>
      <c r="BB624" s="5">
        <f t="shared" si="883"/>
        <v>2.3724316126865525E-5</v>
      </c>
      <c r="BC624" s="5">
        <f t="shared" si="884"/>
        <v>6.1752735809283984E-6</v>
      </c>
      <c r="BD624" s="5">
        <f t="shared" si="885"/>
        <v>6.272968691269636E-4</v>
      </c>
      <c r="BE624" s="5">
        <f t="shared" si="886"/>
        <v>6.739162453412601E-4</v>
      </c>
      <c r="BF624" s="5">
        <f t="shared" si="887"/>
        <v>3.6200013748429832E-4</v>
      </c>
      <c r="BG624" s="5">
        <f t="shared" si="888"/>
        <v>1.2963440728681088E-4</v>
      </c>
      <c r="BH624" s="5">
        <f t="shared" si="889"/>
        <v>3.4817140545972188E-5</v>
      </c>
      <c r="BI624" s="5">
        <f t="shared" si="890"/>
        <v>7.4809353545526796E-6</v>
      </c>
      <c r="BJ624" s="8">
        <f t="shared" si="891"/>
        <v>0.30665135071832811</v>
      </c>
      <c r="BK624" s="8">
        <f t="shared" si="892"/>
        <v>0.27628132662864746</v>
      </c>
      <c r="BL624" s="8">
        <f t="shared" si="893"/>
        <v>0.38264176179857662</v>
      </c>
      <c r="BM624" s="8">
        <f t="shared" si="894"/>
        <v>0.42341636926211923</v>
      </c>
      <c r="BN624" s="8">
        <f t="shared" si="895"/>
        <v>0.57604845734866872</v>
      </c>
    </row>
    <row r="625" spans="1:66" x14ac:dyDescent="0.25">
      <c r="A625" t="s">
        <v>145</v>
      </c>
      <c r="B625" t="s">
        <v>375</v>
      </c>
      <c r="C625" t="s">
        <v>148</v>
      </c>
      <c r="D625" t="s">
        <v>527</v>
      </c>
      <c r="E625">
        <f>VLOOKUP(A625,home!$A$2:$E$405,3,FALSE)</f>
        <v>1.4406000000000001</v>
      </c>
      <c r="F625">
        <f>VLOOKUP(B625,home!$B$2:$E$405,3,FALSE)</f>
        <v>0.82640000000000002</v>
      </c>
      <c r="G625">
        <f>VLOOKUP(C625,away!$B$2:$E$405,4,FALSE)</f>
        <v>0.86770000000000003</v>
      </c>
      <c r="H625">
        <f>VLOOKUP(A625,away!$A$2:$E$405,3,FALSE)</f>
        <v>1.2678</v>
      </c>
      <c r="I625">
        <f>VLOOKUP(C625,away!$B$2:$E$405,3,FALSE)</f>
        <v>1.2225999999999999</v>
      </c>
      <c r="J625">
        <f>VLOOKUP(B625,home!$B$2:$E$405,4,FALSE)</f>
        <v>0.45069999999999999</v>
      </c>
      <c r="K625" s="3">
        <f t="shared" si="840"/>
        <v>1.0330071235680001</v>
      </c>
      <c r="L625" s="3">
        <f t="shared" si="841"/>
        <v>0.69859053459599996</v>
      </c>
      <c r="M625" s="5">
        <f t="shared" si="842"/>
        <v>0.17700139622474936</v>
      </c>
      <c r="N625" s="5">
        <f t="shared" si="843"/>
        <v>0.18284370318164819</v>
      </c>
      <c r="O625" s="5">
        <f t="shared" si="844"/>
        <v>0.12365150001288608</v>
      </c>
      <c r="P625" s="5">
        <f t="shared" si="845"/>
        <v>0.12773288035317995</v>
      </c>
      <c r="Q625" s="5">
        <f t="shared" si="846"/>
        <v>9.4439423943097789E-2</v>
      </c>
      <c r="R625" s="5">
        <f t="shared" si="847"/>
        <v>4.3190883748799688E-2</v>
      </c>
      <c r="S625" s="5">
        <f t="shared" si="848"/>
        <v>2.3044576301820194E-2</v>
      </c>
      <c r="T625" s="5">
        <f t="shared" si="849"/>
        <v>6.5974487659346964E-2</v>
      </c>
      <c r="U625" s="5">
        <f t="shared" si="850"/>
        <v>4.4616490585707443E-2</v>
      </c>
      <c r="V625" s="5">
        <f t="shared" si="851"/>
        <v>1.8477883792839458E-3</v>
      </c>
      <c r="W625" s="5">
        <f t="shared" si="852"/>
        <v>3.2518865892959457E-2</v>
      </c>
      <c r="X625" s="5">
        <f t="shared" si="853"/>
        <v>2.2717371908618177E-2</v>
      </c>
      <c r="Y625" s="5">
        <f t="shared" si="854"/>
        <v>7.9350704931288613E-3</v>
      </c>
      <c r="Z625" s="5">
        <f t="shared" si="855"/>
        <v>1.0057580855915889E-2</v>
      </c>
      <c r="AA625" s="5">
        <f t="shared" si="856"/>
        <v>1.0389552670022255E-2</v>
      </c>
      <c r="AB625" s="5">
        <f t="shared" si="857"/>
        <v>5.3662409594089615E-3</v>
      </c>
      <c r="AC625" s="5">
        <f t="shared" si="858"/>
        <v>8.3340914606889395E-5</v>
      </c>
      <c r="AD625" s="5">
        <f t="shared" si="859"/>
        <v>8.3980550294448959E-3</v>
      </c>
      <c r="AE625" s="5">
        <f t="shared" si="860"/>
        <v>5.866801752586537E-3</v>
      </c>
      <c r="AF625" s="5">
        <f t="shared" si="861"/>
        <v>2.049246086354089E-3</v>
      </c>
      <c r="AG625" s="5">
        <f t="shared" si="862"/>
        <v>4.7719463966162132E-4</v>
      </c>
      <c r="AH625" s="5">
        <f t="shared" si="863"/>
        <v>1.7565326967191937E-3</v>
      </c>
      <c r="AI625" s="5">
        <f t="shared" si="864"/>
        <v>1.8145107884910364E-3</v>
      </c>
      <c r="AJ625" s="5">
        <f t="shared" si="865"/>
        <v>9.3720128515111455E-4</v>
      </c>
      <c r="AK625" s="5">
        <f t="shared" si="866"/>
        <v>3.2271186792606201E-4</v>
      </c>
      <c r="AL625" s="5">
        <f t="shared" si="867"/>
        <v>2.4057155030549747E-6</v>
      </c>
      <c r="AM625" s="5">
        <f t="shared" si="868"/>
        <v>1.7350501339065305E-3</v>
      </c>
      <c r="AN625" s="5">
        <f t="shared" si="869"/>
        <v>1.2120896005966245E-3</v>
      </c>
      <c r="AO625" s="5">
        <f t="shared" si="870"/>
        <v>4.2337716102952393E-4</v>
      </c>
      <c r="AP625" s="5">
        <f t="shared" si="871"/>
        <v>9.8589092419783985E-5</v>
      </c>
      <c r="AQ625" s="5">
        <f t="shared" si="872"/>
        <v>1.7218351694717833E-5</v>
      </c>
      <c r="AR625" s="5">
        <f t="shared" si="873"/>
        <v>2.4541942312728302E-4</v>
      </c>
      <c r="AS625" s="5">
        <f t="shared" si="874"/>
        <v>2.5352001235243252E-4</v>
      </c>
      <c r="AT625" s="5">
        <f t="shared" si="875"/>
        <v>1.3094398936355507E-4</v>
      </c>
      <c r="AU625" s="5">
        <f t="shared" si="876"/>
        <v>4.5088691266988278E-5</v>
      </c>
      <c r="AV625" s="5">
        <f t="shared" si="877"/>
        <v>1.164423481778929E-5</v>
      </c>
      <c r="AW625" s="5">
        <f t="shared" si="878"/>
        <v>4.8224505109007993E-8</v>
      </c>
      <c r="AX625" s="5">
        <f t="shared" si="879"/>
        <v>2.9871985801217631E-4</v>
      </c>
      <c r="AY625" s="5">
        <f t="shared" si="880"/>
        <v>2.0868286530316744E-4</v>
      </c>
      <c r="AZ625" s="5">
        <f t="shared" si="881"/>
        <v>7.2891937216582395E-5</v>
      </c>
      <c r="BA625" s="5">
        <f t="shared" si="882"/>
        <v>1.6973872462623457E-5</v>
      </c>
      <c r="BB625" s="5">
        <f t="shared" si="883"/>
        <v>2.9644466594571105E-6</v>
      </c>
      <c r="BC625" s="5">
        <f t="shared" si="884"/>
        <v>4.1418687532229384E-7</v>
      </c>
      <c r="BD625" s="5">
        <f t="shared" si="885"/>
        <v>2.8574614333788421E-5</v>
      </c>
      <c r="BE625" s="5">
        <f t="shared" si="886"/>
        <v>2.9517780160011719E-5</v>
      </c>
      <c r="BF625" s="5">
        <f t="shared" si="887"/>
        <v>1.5246038588603141E-5</v>
      </c>
      <c r="BG625" s="5">
        <f t="shared" si="888"/>
        <v>5.2497554894065554E-6</v>
      </c>
      <c r="BH625" s="5">
        <f t="shared" si="889"/>
        <v>1.3557587043867956E-6</v>
      </c>
      <c r="BI625" s="5">
        <f t="shared" si="890"/>
        <v>2.8010167989417661E-7</v>
      </c>
      <c r="BJ625" s="8">
        <f t="shared" si="891"/>
        <v>0.42730719209302309</v>
      </c>
      <c r="BK625" s="8">
        <f t="shared" si="892"/>
        <v>0.32992107075444654</v>
      </c>
      <c r="BL625" s="8">
        <f t="shared" si="893"/>
        <v>0.23281246501499595</v>
      </c>
      <c r="BM625" s="8">
        <f t="shared" si="894"/>
        <v>0.25102988661322256</v>
      </c>
      <c r="BN625" s="8">
        <f t="shared" si="895"/>
        <v>0.74885978746436099</v>
      </c>
    </row>
    <row r="626" spans="1:66" x14ac:dyDescent="0.25">
      <c r="A626" t="s">
        <v>145</v>
      </c>
      <c r="B626" t="s">
        <v>146</v>
      </c>
      <c r="C626" t="s">
        <v>149</v>
      </c>
      <c r="D626" t="s">
        <v>527</v>
      </c>
      <c r="E626">
        <f>VLOOKUP(A626,home!$A$2:$E$405,3,FALSE)</f>
        <v>1.4406000000000001</v>
      </c>
      <c r="F626">
        <f>VLOOKUP(B626,home!$B$2:$E$405,3,FALSE)</f>
        <v>0.99170000000000003</v>
      </c>
      <c r="G626">
        <f>VLOOKUP(C626,away!$B$2:$E$405,4,FALSE)</f>
        <v>1.9668000000000001</v>
      </c>
      <c r="H626">
        <f>VLOOKUP(A626,away!$A$2:$E$405,3,FALSE)</f>
        <v>1.2678</v>
      </c>
      <c r="I626">
        <f>VLOOKUP(C626,away!$B$2:$E$405,3,FALSE)</f>
        <v>0.39439999999999997</v>
      </c>
      <c r="J626">
        <f>VLOOKUP(B626,home!$B$2:$E$405,4,FALSE)</f>
        <v>1.2770999999999999</v>
      </c>
      <c r="K626" s="3">
        <f t="shared" si="840"/>
        <v>2.8098550917360003</v>
      </c>
      <c r="L626" s="3">
        <f t="shared" si="841"/>
        <v>0.6385759506719999</v>
      </c>
      <c r="M626" s="5">
        <f t="shared" si="842"/>
        <v>3.179548302869132E-2</v>
      </c>
      <c r="N626" s="5">
        <f t="shared" si="843"/>
        <v>8.9340699882373892E-2</v>
      </c>
      <c r="O626" s="5">
        <f t="shared" si="844"/>
        <v>2.0303830802121996E-2</v>
      </c>
      <c r="P626" s="5">
        <f t="shared" si="845"/>
        <v>5.7050822361088743E-2</v>
      </c>
      <c r="Q626" s="5">
        <f t="shared" si="846"/>
        <v>0.12551721023187309</v>
      </c>
      <c r="R626" s="5">
        <f t="shared" si="847"/>
        <v>6.4827690283742433E-3</v>
      </c>
      <c r="S626" s="5">
        <f t="shared" si="848"/>
        <v>2.5591656597412509E-2</v>
      </c>
      <c r="T626" s="5">
        <f t="shared" si="849"/>
        <v>8.0152271849515649E-2</v>
      </c>
      <c r="U626" s="5">
        <f t="shared" si="850"/>
        <v>1.8215641562925815E-2</v>
      </c>
      <c r="V626" s="5">
        <f t="shared" si="851"/>
        <v>5.1021400085438469E-3</v>
      </c>
      <c r="W626" s="5">
        <f t="shared" si="852"/>
        <v>0.11756172409017554</v>
      </c>
      <c r="X626" s="5">
        <f t="shared" si="853"/>
        <v>7.5072089723523194E-2</v>
      </c>
      <c r="Y626" s="5">
        <f t="shared" si="854"/>
        <v>2.3969615532066248E-2</v>
      </c>
      <c r="Z626" s="5">
        <f t="shared" si="855"/>
        <v>1.3799134650936936E-3</v>
      </c>
      <c r="AA626" s="5">
        <f t="shared" si="856"/>
        <v>3.8773568760485828E-3</v>
      </c>
      <c r="AB626" s="5">
        <f t="shared" si="857"/>
        <v>5.4474054803213519E-3</v>
      </c>
      <c r="AC626" s="5">
        <f t="shared" si="858"/>
        <v>5.7217499067826615E-4</v>
      </c>
      <c r="AD626" s="5">
        <f t="shared" si="859"/>
        <v>8.2582852257010661E-2</v>
      </c>
      <c r="AE626" s="5">
        <f t="shared" si="860"/>
        <v>5.2735423389225891E-2</v>
      </c>
      <c r="AF626" s="5">
        <f t="shared" si="861"/>
        <v>1.683778656243267E-2</v>
      </c>
      <c r="AG626" s="5">
        <f t="shared" si="862"/>
        <v>3.5840685204392231E-3</v>
      </c>
      <c r="AH626" s="5">
        <f t="shared" si="863"/>
        <v>2.2029488820432468E-4</v>
      </c>
      <c r="AI626" s="5">
        <f t="shared" si="864"/>
        <v>6.1899671330433467E-4</v>
      </c>
      <c r="AJ626" s="5">
        <f t="shared" si="865"/>
        <v>8.696455333230172E-4</v>
      </c>
      <c r="AK626" s="5">
        <f t="shared" si="866"/>
        <v>8.1452597660438305E-4</v>
      </c>
      <c r="AL626" s="5">
        <f t="shared" si="867"/>
        <v>4.1066278154273963E-5</v>
      </c>
      <c r="AM626" s="5">
        <f t="shared" si="868"/>
        <v>4.6409169580888643E-2</v>
      </c>
      <c r="AN626" s="5">
        <f t="shared" si="869"/>
        <v>2.9635779585014024E-2</v>
      </c>
      <c r="AO626" s="5">
        <f t="shared" si="870"/>
        <v>9.4623480612030866E-3</v>
      </c>
      <c r="AP626" s="5">
        <f t="shared" si="871"/>
        <v>2.0141426362573723E-3</v>
      </c>
      <c r="AQ626" s="5">
        <f t="shared" si="872"/>
        <v>3.2154576218426488E-4</v>
      </c>
      <c r="AR626" s="5">
        <f t="shared" si="873"/>
        <v>2.8135003532651725E-5</v>
      </c>
      <c r="AS626" s="5">
        <f t="shared" si="874"/>
        <v>7.905528293223181E-5</v>
      </c>
      <c r="AT626" s="5">
        <f t="shared" si="875"/>
        <v>1.1106694463788085E-4</v>
      </c>
      <c r="AU626" s="5">
        <f t="shared" si="876"/>
        <v>1.0402733997143665E-4</v>
      </c>
      <c r="AV626" s="5">
        <f t="shared" si="877"/>
        <v>7.3075437724623327E-5</v>
      </c>
      <c r="AW626" s="5">
        <f t="shared" si="878"/>
        <v>2.0468184618624447E-6</v>
      </c>
      <c r="AX626" s="5">
        <f t="shared" si="879"/>
        <v>2.1733840241683223E-2</v>
      </c>
      <c r="AY626" s="5">
        <f t="shared" si="880"/>
        <v>1.3878707694086232E-2</v>
      </c>
      <c r="AZ626" s="5">
        <f t="shared" si="881"/>
        <v>4.431304479924957E-3</v>
      </c>
      <c r="BA626" s="5">
        <f t="shared" si="882"/>
        <v>9.4324149032839067E-4</v>
      </c>
      <c r="BB626" s="5">
        <f t="shared" si="883"/>
        <v>1.5058283284993148E-4</v>
      </c>
      <c r="BC626" s="5">
        <f t="shared" si="884"/>
        <v>1.9231715128405579E-5</v>
      </c>
      <c r="BD626" s="5">
        <f t="shared" si="885"/>
        <v>2.9943894380038571E-6</v>
      </c>
      <c r="BE626" s="5">
        <f t="shared" si="886"/>
        <v>8.4138004090156395E-6</v>
      </c>
      <c r="BF626" s="5">
        <f t="shared" si="887"/>
        <v>1.182077996006152E-5</v>
      </c>
      <c r="BG626" s="5">
        <f t="shared" si="888"/>
        <v>1.1071559586356578E-5</v>
      </c>
      <c r="BH626" s="5">
        <f t="shared" si="889"/>
        <v>7.7773695192956403E-6</v>
      </c>
      <c r="BI626" s="5">
        <f t="shared" si="890"/>
        <v>4.370656268821044E-6</v>
      </c>
      <c r="BJ626" s="8">
        <f t="shared" si="891"/>
        <v>0.79635363611818444</v>
      </c>
      <c r="BK626" s="8">
        <f t="shared" si="892"/>
        <v>0.1340320509586552</v>
      </c>
      <c r="BL626" s="8">
        <f t="shared" si="893"/>
        <v>5.7292275425208448E-2</v>
      </c>
      <c r="BM626" s="8">
        <f t="shared" si="894"/>
        <v>0.64469039975699416</v>
      </c>
      <c r="BN626" s="8">
        <f t="shared" si="895"/>
        <v>0.33049081533452329</v>
      </c>
    </row>
    <row r="627" spans="1:66" x14ac:dyDescent="0.25">
      <c r="A627" t="s">
        <v>145</v>
      </c>
      <c r="B627" t="s">
        <v>404</v>
      </c>
      <c r="C627" t="s">
        <v>427</v>
      </c>
      <c r="D627" t="s">
        <v>527</v>
      </c>
      <c r="E627">
        <f>VLOOKUP(A627,home!$A$2:$E$405,3,FALSE)</f>
        <v>1.4406000000000001</v>
      </c>
      <c r="F627">
        <f>VLOOKUP(B627,home!$B$2:$E$405,3,FALSE)</f>
        <v>1.0908</v>
      </c>
      <c r="G627">
        <f>VLOOKUP(C627,away!$B$2:$E$405,4,FALSE)</f>
        <v>0.65939999999999999</v>
      </c>
      <c r="H627">
        <f>VLOOKUP(A627,away!$A$2:$E$405,3,FALSE)</f>
        <v>1.2678</v>
      </c>
      <c r="I627">
        <f>VLOOKUP(C627,away!$B$2:$E$405,3,FALSE)</f>
        <v>1.3409</v>
      </c>
      <c r="J627">
        <f>VLOOKUP(B627,home!$B$2:$E$405,4,FALSE)</f>
        <v>0.75119999999999998</v>
      </c>
      <c r="K627" s="3">
        <f t="shared" si="840"/>
        <v>1.0361854329119999</v>
      </c>
      <c r="L627" s="3">
        <f t="shared" si="841"/>
        <v>1.2770347566239999</v>
      </c>
      <c r="M627" s="5">
        <f t="shared" si="842"/>
        <v>9.8942125614825002E-2</v>
      </c>
      <c r="N627" s="5">
        <f t="shared" si="843"/>
        <v>0.10252238926343092</v>
      </c>
      <c r="O627" s="5">
        <f t="shared" si="844"/>
        <v>0.12635253330438925</v>
      </c>
      <c r="P627" s="5">
        <f t="shared" si="845"/>
        <v>0.13092465442153645</v>
      </c>
      <c r="Q627" s="5">
        <f t="shared" si="846"/>
        <v>5.3116103151050365E-2</v>
      </c>
      <c r="R627" s="5">
        <f t="shared" si="847"/>
        <v>8.0678288308598287E-2</v>
      </c>
      <c r="S627" s="5">
        <f t="shared" si="848"/>
        <v>4.3311342436002778E-2</v>
      </c>
      <c r="T627" s="5">
        <f t="shared" si="849"/>
        <v>6.783110986031686E-2</v>
      </c>
      <c r="U627" s="5">
        <f t="shared" si="850"/>
        <v>8.359766709764406E-2</v>
      </c>
      <c r="V627" s="5">
        <f t="shared" si="851"/>
        <v>6.3679454650101379E-3</v>
      </c>
      <c r="W627" s="5">
        <f t="shared" si="852"/>
        <v>1.8346044112723191E-2</v>
      </c>
      <c r="X627" s="5">
        <f t="shared" si="853"/>
        <v>2.3428535978504625E-2</v>
      </c>
      <c r="Y627" s="5">
        <f t="shared" si="854"/>
        <v>1.4959527370683141E-2</v>
      </c>
      <c r="Z627" s="5">
        <f t="shared" si="855"/>
        <v>3.4342992758337243E-2</v>
      </c>
      <c r="AA627" s="5">
        <f t="shared" si="856"/>
        <v>3.5585708818791355E-2</v>
      </c>
      <c r="AB627" s="5">
        <f t="shared" si="857"/>
        <v>1.8436696548939847E-2</v>
      </c>
      <c r="AC627" s="5">
        <f t="shared" si="858"/>
        <v>5.2664692503377058E-4</v>
      </c>
      <c r="AD627" s="5">
        <f t="shared" si="859"/>
        <v>4.7524759152911813E-3</v>
      </c>
      <c r="AE627" s="5">
        <f t="shared" si="860"/>
        <v>6.0690769238452942E-3</v>
      </c>
      <c r="AF627" s="5">
        <f t="shared" si="861"/>
        <v>3.8752110861875549E-3</v>
      </c>
      <c r="AG627" s="5">
        <f t="shared" si="862"/>
        <v>1.6495930821053839E-3</v>
      </c>
      <c r="AH627" s="5">
        <f t="shared" si="863"/>
        <v>1.0964298849720746E-2</v>
      </c>
      <c r="AI627" s="5">
        <f t="shared" si="864"/>
        <v>1.1361046750174434E-2</v>
      </c>
      <c r="AJ627" s="5">
        <f t="shared" si="865"/>
        <v>5.8860755725814824E-3</v>
      </c>
      <c r="AK627" s="5">
        <f t="shared" si="866"/>
        <v>2.0330219217760308E-3</v>
      </c>
      <c r="AL627" s="5">
        <f t="shared" si="867"/>
        <v>2.7875312455134869E-5</v>
      </c>
      <c r="AM627" s="5">
        <f t="shared" si="868"/>
        <v>9.8488926273796948E-4</v>
      </c>
      <c r="AN627" s="5">
        <f t="shared" si="869"/>
        <v>1.2577378199421733E-3</v>
      </c>
      <c r="AO627" s="5">
        <f t="shared" si="870"/>
        <v>8.0308745539332674E-4</v>
      </c>
      <c r="AP627" s="5">
        <f t="shared" si="871"/>
        <v>3.4185686438200155E-4</v>
      </c>
      <c r="AQ627" s="5">
        <f t="shared" si="872"/>
        <v>1.0914077440157825E-4</v>
      </c>
      <c r="AR627" s="5">
        <f t="shared" si="873"/>
        <v>2.8003581426211867E-3</v>
      </c>
      <c r="AS627" s="5">
        <f t="shared" si="874"/>
        <v>2.9016903143205784E-3</v>
      </c>
      <c r="AT627" s="5">
        <f t="shared" si="875"/>
        <v>1.5033446172604127E-3</v>
      </c>
      <c r="AU627" s="5">
        <f t="shared" si="876"/>
        <v>5.1924793101730201E-4</v>
      </c>
      <c r="AV627" s="5">
        <f t="shared" si="877"/>
        <v>1.3450928554745579E-4</v>
      </c>
      <c r="AW627" s="5">
        <f t="shared" si="878"/>
        <v>1.0246072942480634E-6</v>
      </c>
      <c r="AX627" s="5">
        <f t="shared" si="879"/>
        <v>1.7008798451342049E-4</v>
      </c>
      <c r="AY627" s="5">
        <f t="shared" si="880"/>
        <v>2.1720826790776256E-4</v>
      </c>
      <c r="AZ627" s="5">
        <f t="shared" si="881"/>
        <v>1.3869125377215507E-4</v>
      </c>
      <c r="BA627" s="5">
        <f t="shared" si="882"/>
        <v>5.9037850502267169E-5</v>
      </c>
      <c r="BB627" s="5">
        <f t="shared" si="883"/>
        <v>1.8848346761941704E-5</v>
      </c>
      <c r="BC627" s="5">
        <f t="shared" si="884"/>
        <v>4.8139987839801962E-6</v>
      </c>
      <c r="BD627" s="5">
        <f t="shared" si="885"/>
        <v>5.9602577985371386E-4</v>
      </c>
      <c r="BE627" s="5">
        <f t="shared" si="886"/>
        <v>6.1759323072443288E-4</v>
      </c>
      <c r="BF627" s="5">
        <f t="shared" si="887"/>
        <v>3.1997055457085852E-4</v>
      </c>
      <c r="BG627" s="5">
        <f t="shared" si="888"/>
        <v>1.105162758690326E-4</v>
      </c>
      <c r="BH627" s="5">
        <f t="shared" si="889"/>
        <v>2.8628838788793882E-5</v>
      </c>
      <c r="BI627" s="5">
        <f t="shared" si="890"/>
        <v>5.9329571428268502E-6</v>
      </c>
      <c r="BJ627" s="8">
        <f t="shared" si="891"/>
        <v>0.30065546662323706</v>
      </c>
      <c r="BK627" s="8">
        <f t="shared" si="892"/>
        <v>0.28031779844277105</v>
      </c>
      <c r="BL627" s="8">
        <f t="shared" si="893"/>
        <v>0.3844331551003321</v>
      </c>
      <c r="BM627" s="8">
        <f t="shared" si="894"/>
        <v>0.40699713520023362</v>
      </c>
      <c r="BN627" s="8">
        <f t="shared" si="895"/>
        <v>0.59253609406383023</v>
      </c>
    </row>
    <row r="628" spans="1:66" x14ac:dyDescent="0.25">
      <c r="A628" t="s">
        <v>145</v>
      </c>
      <c r="B628" t="s">
        <v>419</v>
      </c>
      <c r="C628" t="s">
        <v>355</v>
      </c>
      <c r="D628" t="s">
        <v>527</v>
      </c>
      <c r="E628">
        <f>VLOOKUP(A628,home!$A$2:$E$405,3,FALSE)</f>
        <v>1.4406000000000001</v>
      </c>
      <c r="F628">
        <f>VLOOKUP(B628,home!$B$2:$E$405,3,FALSE)</f>
        <v>1.2148000000000001</v>
      </c>
      <c r="G628">
        <f>VLOOKUP(C628,away!$B$2:$E$405,4,FALSE)</f>
        <v>1.6407</v>
      </c>
      <c r="H628">
        <f>VLOOKUP(A628,away!$A$2:$E$405,3,FALSE)</f>
        <v>1.2678</v>
      </c>
      <c r="I628">
        <f>VLOOKUP(C628,away!$B$2:$E$405,3,FALSE)</f>
        <v>0.78879999999999995</v>
      </c>
      <c r="J628">
        <f>VLOOKUP(B628,home!$B$2:$E$405,4,FALSE)</f>
        <v>0.63100000000000001</v>
      </c>
      <c r="K628" s="3">
        <f t="shared" si="840"/>
        <v>2.8712920718160007</v>
      </c>
      <c r="L628" s="3">
        <f t="shared" si="841"/>
        <v>0.63102564383999993</v>
      </c>
      <c r="M628" s="5">
        <f t="shared" si="842"/>
        <v>3.01274755186061E-2</v>
      </c>
      <c r="N628" s="5">
        <f t="shared" si="843"/>
        <v>8.6504781600404354E-2</v>
      </c>
      <c r="O628" s="5">
        <f t="shared" si="844"/>
        <v>1.9011209636402251E-2</v>
      </c>
      <c r="P628" s="5">
        <f t="shared" si="845"/>
        <v>5.4586735504633735E-2</v>
      </c>
      <c r="Q628" s="5">
        <f t="shared" si="846"/>
        <v>0.12419024679170786</v>
      </c>
      <c r="R628" s="5">
        <f t="shared" si="847"/>
        <v>5.9982804004939704E-3</v>
      </c>
      <c r="S628" s="5">
        <f t="shared" si="848"/>
        <v>2.4725866022301087E-2</v>
      </c>
      <c r="T628" s="5">
        <f t="shared" si="849"/>
        <v>7.8367230440385932E-2</v>
      </c>
      <c r="U628" s="5">
        <f t="shared" si="850"/>
        <v>1.7222814958467642E-2</v>
      </c>
      <c r="V628" s="5">
        <f t="shared" si="851"/>
        <v>4.9777534568581604E-3</v>
      </c>
      <c r="W628" s="5">
        <f t="shared" si="852"/>
        <v>0.11886215700330109</v>
      </c>
      <c r="X628" s="5">
        <f t="shared" si="853"/>
        <v>7.5005069151219225E-2</v>
      </c>
      <c r="Y628" s="5">
        <f t="shared" si="854"/>
        <v>2.3665061026205914E-2</v>
      </c>
      <c r="Z628" s="5">
        <f t="shared" si="855"/>
        <v>1.2616895838848537E-3</v>
      </c>
      <c r="AA628" s="5">
        <f t="shared" si="856"/>
        <v>3.6226792993014094E-3</v>
      </c>
      <c r="AB628" s="5">
        <f t="shared" si="857"/>
        <v>5.200885175408042E-3</v>
      </c>
      <c r="AC628" s="5">
        <f t="shared" si="858"/>
        <v>5.6368669022107494E-4</v>
      </c>
      <c r="AD628" s="5">
        <f t="shared" si="859"/>
        <v>8.5321992260631793E-2</v>
      </c>
      <c r="AE628" s="5">
        <f t="shared" si="860"/>
        <v>5.3840365099976667E-2</v>
      </c>
      <c r="AF628" s="5">
        <f t="shared" si="861"/>
        <v>1.698732552589672E-2</v>
      </c>
      <c r="AG628" s="5">
        <f t="shared" si="862"/>
        <v>3.5731460090328818E-3</v>
      </c>
      <c r="AH628" s="5">
        <f t="shared" si="863"/>
        <v>1.990396204992903E-4</v>
      </c>
      <c r="AI628" s="5">
        <f t="shared" si="864"/>
        <v>5.7150088431687771E-4</v>
      </c>
      <c r="AJ628" s="5">
        <f t="shared" si="865"/>
        <v>8.2047297908744235E-4</v>
      </c>
      <c r="AK628" s="5">
        <f t="shared" si="866"/>
        <v>7.8527251999767616E-4</v>
      </c>
      <c r="AL628" s="5">
        <f t="shared" si="867"/>
        <v>4.0852830496969346E-5</v>
      </c>
      <c r="AM628" s="5">
        <f t="shared" si="868"/>
        <v>4.8996871985899616E-2</v>
      </c>
      <c r="AN628" s="5">
        <f t="shared" si="869"/>
        <v>3.0918282691048359E-2</v>
      </c>
      <c r="AO628" s="5">
        <f t="shared" si="870"/>
        <v>9.7551146207729578E-3</v>
      </c>
      <c r="AP628" s="5">
        <f t="shared" si="871"/>
        <v>2.0519091614354182E-3</v>
      </c>
      <c r="AQ628" s="5">
        <f t="shared" si="872"/>
        <v>3.2370182492399464E-4</v>
      </c>
      <c r="AR628" s="5">
        <f t="shared" si="873"/>
        <v>2.511982093504679E-5</v>
      </c>
      <c r="AS628" s="5">
        <f t="shared" si="874"/>
        <v>7.2126342696237443E-5</v>
      </c>
      <c r="AT628" s="5">
        <f t="shared" si="875"/>
        <v>1.0354789797639524E-4</v>
      </c>
      <c r="AU628" s="5">
        <f t="shared" si="876"/>
        <v>9.9105419504278599E-5</v>
      </c>
      <c r="AV628" s="5">
        <f t="shared" si="877"/>
        <v>7.1140151324158499E-5</v>
      </c>
      <c r="AW628" s="5">
        <f t="shared" si="878"/>
        <v>2.0560990466958416E-6</v>
      </c>
      <c r="AX628" s="5">
        <f t="shared" si="879"/>
        <v>2.3447388346149504E-2</v>
      </c>
      <c r="AY628" s="5">
        <f t="shared" si="880"/>
        <v>1.47959033274955E-2</v>
      </c>
      <c r="AZ628" s="5">
        <f t="shared" si="881"/>
        <v>4.6682972117136224E-3</v>
      </c>
      <c r="BA628" s="5">
        <f t="shared" si="882"/>
        <v>9.8193841788602214E-4</v>
      </c>
      <c r="BB628" s="5">
        <f t="shared" si="883"/>
        <v>1.5490708058943945E-4</v>
      </c>
      <c r="BC628" s="5">
        <f t="shared" si="884"/>
        <v>1.9550068052865159E-5</v>
      </c>
      <c r="BD628" s="5">
        <f t="shared" si="885"/>
        <v>2.6418751964472345E-6</v>
      </c>
      <c r="BE628" s="5">
        <f t="shared" si="886"/>
        <v>7.585595306286284E-6</v>
      </c>
      <c r="BF628" s="5">
        <f t="shared" si="887"/>
        <v>1.0890229831472239E-5</v>
      </c>
      <c r="BG628" s="5">
        <f t="shared" si="888"/>
        <v>1.0423010191786779E-5</v>
      </c>
      <c r="BH628" s="5">
        <f t="shared" si="889"/>
        <v>7.4818766320336893E-6</v>
      </c>
      <c r="BI628" s="5">
        <f t="shared" si="890"/>
        <v>4.2965306111727444E-6</v>
      </c>
      <c r="BJ628" s="8">
        <f t="shared" si="891"/>
        <v>0.80243123964472973</v>
      </c>
      <c r="BK628" s="8">
        <f t="shared" si="892"/>
        <v>0.12981827335061263</v>
      </c>
      <c r="BL628" s="8">
        <f t="shared" si="893"/>
        <v>5.3846514224179923E-2</v>
      </c>
      <c r="BM628" s="8">
        <f t="shared" si="894"/>
        <v>0.6521451401227103</v>
      </c>
      <c r="BN628" s="8">
        <f t="shared" si="895"/>
        <v>0.32041872945224831</v>
      </c>
    </row>
    <row r="629" spans="1:66" x14ac:dyDescent="0.25">
      <c r="A629" t="s">
        <v>145</v>
      </c>
      <c r="B629" t="s">
        <v>434</v>
      </c>
      <c r="C629" t="s">
        <v>388</v>
      </c>
      <c r="D629" t="s">
        <v>527</v>
      </c>
      <c r="E629">
        <f>VLOOKUP(A629,home!$A$2:$E$405,3,FALSE)</f>
        <v>1.4406000000000001</v>
      </c>
      <c r="F629">
        <f>VLOOKUP(B629,home!$B$2:$E$405,3,FALSE)</f>
        <v>0.86770000000000003</v>
      </c>
      <c r="G629">
        <f>VLOOKUP(C629,away!$B$2:$E$405,4,FALSE)</f>
        <v>0.79330000000000001</v>
      </c>
      <c r="H629">
        <f>VLOOKUP(A629,away!$A$2:$E$405,3,FALSE)</f>
        <v>1.2678</v>
      </c>
      <c r="I629">
        <f>VLOOKUP(C629,away!$B$2:$E$405,3,FALSE)</f>
        <v>1.1268</v>
      </c>
      <c r="J629">
        <f>VLOOKUP(B629,home!$B$2:$E$405,4,FALSE)</f>
        <v>1.262</v>
      </c>
      <c r="K629" s="3">
        <f t="shared" si="840"/>
        <v>0.99163183824600021</v>
      </c>
      <c r="L629" s="3">
        <f t="shared" si="841"/>
        <v>1.8028389844800001</v>
      </c>
      <c r="M629" s="5">
        <f t="shared" si="842"/>
        <v>6.1147223493654049E-2</v>
      </c>
      <c r="N629" s="5">
        <f t="shared" si="843"/>
        <v>6.0635533636651182E-2</v>
      </c>
      <c r="O629" s="5">
        <f t="shared" si="844"/>
        <v>0.11023859830707088</v>
      </c>
      <c r="P629" s="5">
        <f t="shared" si="845"/>
        <v>0.10931610388490311</v>
      </c>
      <c r="Q629" s="5">
        <f t="shared" si="846"/>
        <v>3.0064062841569789E-2</v>
      </c>
      <c r="R629" s="5">
        <f t="shared" si="847"/>
        <v>9.9371221311209179E-2</v>
      </c>
      <c r="S629" s="5">
        <f t="shared" si="848"/>
        <v>4.8857535493067469E-2</v>
      </c>
      <c r="T629" s="5">
        <f t="shared" si="849"/>
        <v>5.4200664522638588E-2</v>
      </c>
      <c r="U629" s="5">
        <f t="shared" si="850"/>
        <v>9.8539666857584474E-2</v>
      </c>
      <c r="V629" s="5">
        <f t="shared" si="851"/>
        <v>9.7050203324709223E-3</v>
      </c>
      <c r="W629" s="5">
        <f t="shared" si="852"/>
        <v>9.9374939669097072E-3</v>
      </c>
      <c r="X629" s="5">
        <f t="shared" si="853"/>
        <v>1.7915701531579627E-2</v>
      </c>
      <c r="Y629" s="5">
        <f t="shared" si="854"/>
        <v>1.6149562577719902E-2</v>
      </c>
      <c r="Z629" s="5">
        <f t="shared" si="855"/>
        <v>5.971677057174591E-2</v>
      </c>
      <c r="AA629" s="5">
        <f t="shared" si="856"/>
        <v>5.9217050976175051E-2</v>
      </c>
      <c r="AB629" s="5">
        <f t="shared" si="857"/>
        <v>2.9360756557505776E-2</v>
      </c>
      <c r="AC629" s="5">
        <f t="shared" si="858"/>
        <v>1.0843859196031105E-3</v>
      </c>
      <c r="AD629" s="5">
        <f t="shared" si="859"/>
        <v>2.463583852491302E-3</v>
      </c>
      <c r="AE629" s="5">
        <f t="shared" si="860"/>
        <v>4.4414450108067457E-3</v>
      </c>
      <c r="AF629" s="5">
        <f t="shared" si="861"/>
        <v>4.0036051064532997E-3</v>
      </c>
      <c r="AG629" s="5">
        <f t="shared" si="862"/>
        <v>2.4059517881257365E-3</v>
      </c>
      <c r="AH629" s="5">
        <f t="shared" si="863"/>
        <v>2.6914930503497879E-2</v>
      </c>
      <c r="AI629" s="5">
        <f t="shared" si="864"/>
        <v>2.668970201144695E-2</v>
      </c>
      <c r="AJ629" s="5">
        <f t="shared" si="865"/>
        <v>1.3233179133924551E-2</v>
      </c>
      <c r="AK629" s="5">
        <f t="shared" si="866"/>
        <v>4.3741472501374057E-3</v>
      </c>
      <c r="AL629" s="5">
        <f t="shared" si="867"/>
        <v>7.7544547121399281E-5</v>
      </c>
      <c r="AM629" s="5">
        <f t="shared" si="868"/>
        <v>4.8859363686382269E-4</v>
      </c>
      <c r="AN629" s="5">
        <f t="shared" si="869"/>
        <v>8.8085565610696427E-4</v>
      </c>
      <c r="AO629" s="5">
        <f t="shared" si="870"/>
        <v>7.9402045826467197E-4</v>
      </c>
      <c r="AP629" s="5">
        <f t="shared" si="871"/>
        <v>4.7716367887807524E-4</v>
      </c>
      <c r="AQ629" s="5">
        <f t="shared" si="872"/>
        <v>2.1506232056482243E-4</v>
      </c>
      <c r="AR629" s="5">
        <f t="shared" si="873"/>
        <v>9.7046571952551716E-3</v>
      </c>
      <c r="AS629" s="5">
        <f t="shared" si="874"/>
        <v>9.6234470540781589E-3</v>
      </c>
      <c r="AT629" s="5">
        <f t="shared" si="875"/>
        <v>4.7714582462492893E-3</v>
      </c>
      <c r="AU629" s="5">
        <f t="shared" si="876"/>
        <v>1.5771766372807399E-3</v>
      </c>
      <c r="AV629" s="5">
        <f t="shared" si="877"/>
        <v>3.9099464201633623E-4</v>
      </c>
      <c r="AW629" s="5">
        <f t="shared" si="878"/>
        <v>3.8508461329993529E-6</v>
      </c>
      <c r="AX629" s="5">
        <f t="shared" si="879"/>
        <v>8.0750834379761827E-5</v>
      </c>
      <c r="AY629" s="5">
        <f t="shared" si="880"/>
        <v>1.4558075224912253E-4</v>
      </c>
      <c r="AZ629" s="5">
        <f t="shared" si="881"/>
        <v>1.3122932777232129E-4</v>
      </c>
      <c r="BA629" s="5">
        <f t="shared" si="882"/>
        <v>7.8861782671681605E-5</v>
      </c>
      <c r="BB629" s="5">
        <f t="shared" si="883"/>
        <v>3.5543774046524225E-5</v>
      </c>
      <c r="BC629" s="5">
        <f t="shared" si="884"/>
        <v>1.2815940301324453E-5</v>
      </c>
      <c r="BD629" s="5">
        <f t="shared" si="885"/>
        <v>2.9159890537700643E-3</v>
      </c>
      <c r="BE629" s="5">
        <f t="shared" si="886"/>
        <v>2.8915875856952238E-3</v>
      </c>
      <c r="BF629" s="5">
        <f t="shared" si="887"/>
        <v>1.4336951565261339E-3</v>
      </c>
      <c r="BG629" s="5">
        <f t="shared" si="888"/>
        <v>4.7389925451679914E-4</v>
      </c>
      <c r="BH629" s="5">
        <f t="shared" si="889"/>
        <v>1.1748339722497564E-4</v>
      </c>
      <c r="BI629" s="5">
        <f t="shared" si="890"/>
        <v>2.3300055430717535E-5</v>
      </c>
      <c r="BJ629" s="8">
        <f t="shared" si="891"/>
        <v>0.20555808299704498</v>
      </c>
      <c r="BK629" s="8">
        <f t="shared" si="892"/>
        <v>0.23033339442306916</v>
      </c>
      <c r="BL629" s="8">
        <f t="shared" si="893"/>
        <v>0.50186294118659569</v>
      </c>
      <c r="BM629" s="8">
        <f t="shared" si="894"/>
        <v>0.52655671579728136</v>
      </c>
      <c r="BN629" s="8">
        <f t="shared" si="895"/>
        <v>0.47077274347505821</v>
      </c>
    </row>
    <row r="630" spans="1:66" x14ac:dyDescent="0.25">
      <c r="A630" t="s">
        <v>145</v>
      </c>
      <c r="B630" t="s">
        <v>147</v>
      </c>
      <c r="C630" t="s">
        <v>391</v>
      </c>
      <c r="D630" t="s">
        <v>527</v>
      </c>
      <c r="E630">
        <f>VLOOKUP(A630,home!$A$2:$E$405,3,FALSE)</f>
        <v>1.4406000000000001</v>
      </c>
      <c r="F630">
        <f>VLOOKUP(B630,home!$B$2:$E$405,3,FALSE)</f>
        <v>1.1238999999999999</v>
      </c>
      <c r="G630">
        <f>VLOOKUP(C630,away!$B$2:$E$405,4,FALSE)</f>
        <v>1.9501999999999999</v>
      </c>
      <c r="H630">
        <f>VLOOKUP(A630,away!$A$2:$E$405,3,FALSE)</f>
        <v>1.2678</v>
      </c>
      <c r="I630">
        <f>VLOOKUP(C630,away!$B$2:$E$405,3,FALSE)</f>
        <v>0.82630000000000003</v>
      </c>
      <c r="J630">
        <f>VLOOKUP(B630,home!$B$2:$E$405,4,FALSE)</f>
        <v>0.93899999999999995</v>
      </c>
      <c r="K630" s="3">
        <f t="shared" si="840"/>
        <v>3.1575499810680001</v>
      </c>
      <c r="L630" s="3">
        <f t="shared" si="841"/>
        <v>0.98368056845999996</v>
      </c>
      <c r="M630" s="5">
        <f t="shared" si="842"/>
        <v>1.5903269697770905E-2</v>
      </c>
      <c r="N630" s="5">
        <f t="shared" si="843"/>
        <v>5.021536893311581E-2</v>
      </c>
      <c r="O630" s="5">
        <f t="shared" si="844"/>
        <v>1.5643737376675973E-2</v>
      </c>
      <c r="P630" s="5">
        <f t="shared" si="845"/>
        <v>4.9395882657555977E-2</v>
      </c>
      <c r="Q630" s="5">
        <f t="shared" si="846"/>
        <v>7.9278768612041278E-2</v>
      </c>
      <c r="R630" s="5">
        <f t="shared" si="847"/>
        <v>7.6942202377637834E-3</v>
      </c>
      <c r="S630" s="5">
        <f t="shared" si="848"/>
        <v>3.8356156782353996E-2</v>
      </c>
      <c r="T630" s="5">
        <f t="shared" si="849"/>
        <v>7.7984984175101552E-2</v>
      </c>
      <c r="U630" s="5">
        <f t="shared" si="850"/>
        <v>2.4294884966084056E-2</v>
      </c>
      <c r="V630" s="5">
        <f t="shared" si="851"/>
        <v>1.3237223508973977E-2</v>
      </c>
      <c r="W630" s="5">
        <f t="shared" si="852"/>
        <v>8.3442224776681756E-2</v>
      </c>
      <c r="X630" s="5">
        <f t="shared" si="853"/>
        <v>8.2080495101893386E-2</v>
      </c>
      <c r="Y630" s="5">
        <f t="shared" si="854"/>
        <v>4.0370494040654362E-2</v>
      </c>
      <c r="Z630" s="5">
        <f t="shared" si="855"/>
        <v>2.5228849791133056E-3</v>
      </c>
      <c r="AA630" s="5">
        <f t="shared" si="856"/>
        <v>7.9661354180359592E-3</v>
      </c>
      <c r="AB630" s="5">
        <f t="shared" si="857"/>
        <v>1.2576735369202291E-2</v>
      </c>
      <c r="AC630" s="5">
        <f t="shared" si="858"/>
        <v>2.5696930237747327E-3</v>
      </c>
      <c r="AD630" s="5">
        <f t="shared" si="859"/>
        <v>6.5868248815970809E-2</v>
      </c>
      <c r="AE630" s="5">
        <f t="shared" si="860"/>
        <v>6.479331643875888E-2</v>
      </c>
      <c r="AF630" s="5">
        <f t="shared" si="861"/>
        <v>3.1867963173443495E-2</v>
      </c>
      <c r="AG630" s="5">
        <f t="shared" si="862"/>
        <v>1.0449298710038416E-2</v>
      </c>
      <c r="AH630" s="5">
        <f t="shared" si="863"/>
        <v>6.2042823260334264E-4</v>
      </c>
      <c r="AI630" s="5">
        <f t="shared" si="864"/>
        <v>1.9590331541107374E-3</v>
      </c>
      <c r="AJ630" s="5">
        <f t="shared" si="865"/>
        <v>3.092872549336973E-3</v>
      </c>
      <c r="AK630" s="5">
        <f t="shared" si="866"/>
        <v>3.2552998865348981E-3</v>
      </c>
      <c r="AL630" s="5">
        <f t="shared" si="867"/>
        <v>3.1926077462198497E-4</v>
      </c>
      <c r="AM630" s="5">
        <f t="shared" si="868"/>
        <v>4.1596457560370198E-2</v>
      </c>
      <c r="AN630" s="5">
        <f t="shared" si="869"/>
        <v>4.0917627018907214E-2</v>
      </c>
      <c r="AO630" s="5">
        <f t="shared" si="870"/>
        <v>2.012493730299645E-2</v>
      </c>
      <c r="AP630" s="5">
        <f t="shared" si="871"/>
        <v>6.5988365888111373E-3</v>
      </c>
      <c r="AQ630" s="5">
        <f t="shared" si="872"/>
        <v>1.622786831714096E-3</v>
      </c>
      <c r="AR630" s="5">
        <f t="shared" si="873"/>
        <v>1.2206063930717788E-4</v>
      </c>
      <c r="AS630" s="5">
        <f t="shared" si="874"/>
        <v>3.854125693335275E-4</v>
      </c>
      <c r="AT630" s="5">
        <f t="shared" si="875"/>
        <v>6.0847972550122484E-4</v>
      </c>
      <c r="AU630" s="5">
        <f t="shared" si="876"/>
        <v>6.4043504857888469E-4</v>
      </c>
      <c r="AV630" s="5">
        <f t="shared" si="877"/>
        <v>5.0555141887888527E-4</v>
      </c>
      <c r="AW630" s="5">
        <f t="shared" si="878"/>
        <v>2.7545292502191174E-5</v>
      </c>
      <c r="AX630" s="5">
        <f t="shared" si="879"/>
        <v>2.1890482297040458E-2</v>
      </c>
      <c r="AY630" s="5">
        <f t="shared" si="880"/>
        <v>2.153324206981632E-2</v>
      </c>
      <c r="AZ630" s="5">
        <f t="shared" si="881"/>
        <v>1.0590915900011851E-2</v>
      </c>
      <c r="BA630" s="5">
        <f t="shared" si="882"/>
        <v>3.4726927243452373E-3</v>
      </c>
      <c r="BB630" s="5">
        <f t="shared" si="883"/>
        <v>8.5400508829270693E-4</v>
      </c>
      <c r="BC630" s="5">
        <f t="shared" si="884"/>
        <v>1.6801364214390053E-4</v>
      </c>
      <c r="BD630" s="5">
        <f t="shared" si="885"/>
        <v>2.0011446510045953E-5</v>
      </c>
      <c r="BE630" s="5">
        <f t="shared" si="886"/>
        <v>6.3187142548938897E-5</v>
      </c>
      <c r="BF630" s="5">
        <f t="shared" si="887"/>
        <v>9.9758280379571559E-5</v>
      </c>
      <c r="BG630" s="5">
        <f t="shared" si="888"/>
        <v>1.0499725210796413E-4</v>
      </c>
      <c r="BH630" s="5">
        <f t="shared" si="889"/>
        <v>8.2883517851423539E-5</v>
      </c>
      <c r="BI630" s="5">
        <f t="shared" si="890"/>
        <v>5.2341770044522334E-5</v>
      </c>
      <c r="BJ630" s="8">
        <f t="shared" si="891"/>
        <v>0.75572115980214938</v>
      </c>
      <c r="BK630" s="8">
        <f t="shared" si="892"/>
        <v>0.14131472851486787</v>
      </c>
      <c r="BL630" s="8">
        <f t="shared" si="893"/>
        <v>7.9788466001390196E-2</v>
      </c>
      <c r="BM630" s="8">
        <f t="shared" si="894"/>
        <v>0.73971029500528318</v>
      </c>
      <c r="BN630" s="8">
        <f t="shared" si="895"/>
        <v>0.21813124751492372</v>
      </c>
    </row>
    <row r="631" spans="1:66" x14ac:dyDescent="0.25">
      <c r="A631" t="s">
        <v>145</v>
      </c>
      <c r="B631" t="s">
        <v>134</v>
      </c>
      <c r="C631" t="s">
        <v>423</v>
      </c>
      <c r="D631" t="s">
        <v>527</v>
      </c>
      <c r="E631">
        <f>VLOOKUP(A631,home!$A$2:$E$405,3,FALSE)</f>
        <v>1.4406000000000001</v>
      </c>
      <c r="F631">
        <f>VLOOKUP(B631,home!$B$2:$E$405,3,FALSE)</f>
        <v>0.55169999999999997</v>
      </c>
      <c r="G631">
        <f>VLOOKUP(C631,away!$B$2:$E$405,4,FALSE)</f>
        <v>0.55530000000000002</v>
      </c>
      <c r="H631">
        <f>VLOOKUP(A631,away!$A$2:$E$405,3,FALSE)</f>
        <v>1.2678</v>
      </c>
      <c r="I631">
        <f>VLOOKUP(C631,away!$B$2:$E$405,3,FALSE)</f>
        <v>1.4592000000000001</v>
      </c>
      <c r="J631">
        <f>VLOOKUP(B631,home!$B$2:$E$405,4,FALSE)</f>
        <v>1.1467000000000001</v>
      </c>
      <c r="K631" s="3">
        <f t="shared" si="840"/>
        <v>0.441340789806</v>
      </c>
      <c r="L631" s="3">
        <f t="shared" si="841"/>
        <v>2.1213649105920003</v>
      </c>
      <c r="M631" s="5">
        <f t="shared" si="842"/>
        <v>7.7095859688117649E-2</v>
      </c>
      <c r="N631" s="5">
        <f t="shared" si="843"/>
        <v>3.4025547605526389E-2</v>
      </c>
      <c r="O631" s="5">
        <f t="shared" si="844"/>
        <v>0.16354845149429709</v>
      </c>
      <c r="P631" s="5">
        <f t="shared" si="845"/>
        <v>7.218060275404134E-2</v>
      </c>
      <c r="Q631" s="5">
        <f t="shared" si="846"/>
        <v>7.5084310269023348E-3</v>
      </c>
      <c r="R631" s="5">
        <f t="shared" si="847"/>
        <v>0.17347297309082982</v>
      </c>
      <c r="S631" s="5">
        <f t="shared" si="848"/>
        <v>1.6894679672207209E-2</v>
      </c>
      <c r="T631" s="5">
        <f t="shared" si="849"/>
        <v>1.592812211407087E-2</v>
      </c>
      <c r="U631" s="5">
        <f t="shared" si="850"/>
        <v>7.6560698953901801E-2</v>
      </c>
      <c r="V631" s="5">
        <f t="shared" si="851"/>
        <v>1.7575063434153895E-3</v>
      </c>
      <c r="W631" s="5">
        <f t="shared" si="852"/>
        <v>1.1045922932056507E-3</v>
      </c>
      <c r="X631" s="5">
        <f t="shared" si="853"/>
        <v>2.3432433313168174E-3</v>
      </c>
      <c r="Y631" s="5">
        <f t="shared" si="854"/>
        <v>2.485437090017101E-3</v>
      </c>
      <c r="Z631" s="5">
        <f t="shared" si="855"/>
        <v>0.12266649268365222</v>
      </c>
      <c r="AA631" s="5">
        <f t="shared" si="856"/>
        <v>5.4137726763734982E-2</v>
      </c>
      <c r="AB631" s="5">
        <f t="shared" si="857"/>
        <v>1.1946593544104111E-2</v>
      </c>
      <c r="AC631" s="5">
        <f t="shared" si="858"/>
        <v>1.028410180885222E-4</v>
      </c>
      <c r="AD631" s="5">
        <f t="shared" si="859"/>
        <v>1.2187540877425065E-4</v>
      </c>
      <c r="AE631" s="5">
        <f t="shared" si="860"/>
        <v>2.5854221563775169E-4</v>
      </c>
      <c r="AF631" s="5">
        <f t="shared" si="861"/>
        <v>2.7423119208031844E-4</v>
      </c>
      <c r="AG631" s="5">
        <f t="shared" si="862"/>
        <v>1.9391480942300077E-4</v>
      </c>
      <c r="AH631" s="5">
        <f t="shared" si="863"/>
        <v>6.5055098321122537E-2</v>
      </c>
      <c r="AI631" s="5">
        <f t="shared" si="864"/>
        <v>2.8711468473951198E-2</v>
      </c>
      <c r="AJ631" s="5">
        <f t="shared" si="865"/>
        <v>6.3357710863918455E-3</v>
      </c>
      <c r="AK631" s="5">
        <f t="shared" si="866"/>
        <v>9.3207807176606523E-4</v>
      </c>
      <c r="AL631" s="5">
        <f t="shared" si="867"/>
        <v>3.8513750043118789E-6</v>
      </c>
      <c r="AM631" s="5">
        <f t="shared" si="868"/>
        <v>1.0757717833271376E-5</v>
      </c>
      <c r="AN631" s="5">
        <f t="shared" si="869"/>
        <v>2.2821045129551697E-5</v>
      </c>
      <c r="AO631" s="5">
        <f t="shared" si="870"/>
        <v>2.4205882180433724E-5</v>
      </c>
      <c r="AP631" s="5">
        <f t="shared" si="871"/>
        <v>1.7116503029165424E-5</v>
      </c>
      <c r="AQ631" s="5">
        <f t="shared" si="872"/>
        <v>9.0775872295283024E-6</v>
      </c>
      <c r="AR631" s="5">
        <f t="shared" si="873"/>
        <v>2.7601120566708381E-2</v>
      </c>
      <c r="AS631" s="5">
        <f t="shared" si="874"/>
        <v>1.2181500350441705E-2</v>
      </c>
      <c r="AT631" s="5">
        <f t="shared" si="875"/>
        <v>2.6880964928430039E-3</v>
      </c>
      <c r="AU631" s="5">
        <f t="shared" si="876"/>
        <v>3.9545554307535662E-4</v>
      </c>
      <c r="AV631" s="5">
        <f t="shared" si="877"/>
        <v>4.3632665428509635E-5</v>
      </c>
      <c r="AW631" s="5">
        <f t="shared" si="878"/>
        <v>1.0016194642750052E-7</v>
      </c>
      <c r="AX631" s="5">
        <f t="shared" si="879"/>
        <v>7.9130328084101318E-7</v>
      </c>
      <c r="AY631" s="5">
        <f t="shared" si="880"/>
        <v>1.6786430136124524E-6</v>
      </c>
      <c r="AZ631" s="5">
        <f t="shared" si="881"/>
        <v>1.7805071932439331E-6</v>
      </c>
      <c r="BA631" s="5">
        <f t="shared" si="882"/>
        <v>1.2590351609347765E-6</v>
      </c>
      <c r="BB631" s="5">
        <f t="shared" si="883"/>
        <v>6.6771825290214664E-7</v>
      </c>
      <c r="BC631" s="5">
        <f t="shared" si="884"/>
        <v>2.832948143736818E-7</v>
      </c>
      <c r="BD631" s="5">
        <f t="shared" si="885"/>
        <v>9.7586747772057288E-3</v>
      </c>
      <c r="BE631" s="5">
        <f t="shared" si="886"/>
        <v>4.3069012336318666E-3</v>
      </c>
      <c r="BF631" s="5">
        <f t="shared" si="887"/>
        <v>9.5040559603376182E-4</v>
      </c>
      <c r="BG631" s="5">
        <f t="shared" si="888"/>
        <v>1.3981758546319421E-4</v>
      </c>
      <c r="BH631" s="5">
        <f t="shared" si="889"/>
        <v>1.5426800899273507E-5</v>
      </c>
      <c r="BI631" s="5">
        <f t="shared" si="890"/>
        <v>1.3616952986130561E-6</v>
      </c>
      <c r="BJ631" s="8">
        <f t="shared" si="891"/>
        <v>6.4334376324072337E-2</v>
      </c>
      <c r="BK631" s="8">
        <f t="shared" si="892"/>
        <v>0.16803701949388802</v>
      </c>
      <c r="BL631" s="8">
        <f t="shared" si="893"/>
        <v>0.63878325310712891</v>
      </c>
      <c r="BM631" s="8">
        <f t="shared" si="894"/>
        <v>0.46598769746795948</v>
      </c>
      <c r="BN631" s="8">
        <f t="shared" si="895"/>
        <v>0.52783186565971474</v>
      </c>
    </row>
    <row r="632" spans="1:66" x14ac:dyDescent="0.25">
      <c r="A632" t="s">
        <v>21</v>
      </c>
      <c r="B632" t="s">
        <v>268</v>
      </c>
      <c r="C632" t="s">
        <v>269</v>
      </c>
      <c r="D632" t="s">
        <v>527</v>
      </c>
      <c r="E632">
        <f>VLOOKUP(A632,home!$A$2:$E$405,3,FALSE)</f>
        <v>1.3974</v>
      </c>
      <c r="F632">
        <f>VLOOKUP(B632,home!$B$2:$E$405,3,FALSE)</f>
        <v>0.94159999999999999</v>
      </c>
      <c r="G632">
        <f>VLOOKUP(C632,away!$B$2:$E$405,4,FALSE)</f>
        <v>1.3182</v>
      </c>
      <c r="H632">
        <f>VLOOKUP(A632,away!$A$2:$E$405,3,FALSE)</f>
        <v>1.3632</v>
      </c>
      <c r="I632">
        <f>VLOOKUP(C632,away!$B$2:$E$405,3,FALSE)</f>
        <v>0.88800000000000001</v>
      </c>
      <c r="J632">
        <f>VLOOKUP(B632,home!$B$2:$E$405,4,FALSE)</f>
        <v>1.1583000000000001</v>
      </c>
      <c r="K632" s="3">
        <f t="shared" si="840"/>
        <v>1.734476803488</v>
      </c>
      <c r="L632" s="3">
        <f t="shared" si="841"/>
        <v>1.4021471692800003</v>
      </c>
      <c r="M632" s="5">
        <f t="shared" si="842"/>
        <v>4.3429168743310743E-2</v>
      </c>
      <c r="N632" s="5">
        <f t="shared" si="843"/>
        <v>7.5326885780038585E-2</v>
      </c>
      <c r="O632" s="5">
        <f t="shared" si="844"/>
        <v>6.0894086017616617E-2</v>
      </c>
      <c r="P632" s="5">
        <f t="shared" si="845"/>
        <v>0.10561937966715899</v>
      </c>
      <c r="Q632" s="5">
        <f t="shared" si="846"/>
        <v>6.5326368032233517E-2</v>
      </c>
      <c r="R632" s="5">
        <f t="shared" si="847"/>
        <v>4.2691235167747005E-2</v>
      </c>
      <c r="S632" s="5">
        <f t="shared" si="848"/>
        <v>6.4216364738697213E-2</v>
      </c>
      <c r="T632" s="5">
        <f t="shared" si="849"/>
        <v>9.1597182015739714E-2</v>
      </c>
      <c r="U632" s="5">
        <f t="shared" si="850"/>
        <v>7.4046957110708328E-2</v>
      </c>
      <c r="V632" s="5">
        <f t="shared" si="851"/>
        <v>1.7352629847744664E-2</v>
      </c>
      <c r="W632" s="5">
        <f t="shared" si="852"/>
        <v>3.7769023336009684E-2</v>
      </c>
      <c r="X632" s="5">
        <f t="shared" si="853"/>
        <v>5.2957729157056245E-2</v>
      </c>
      <c r="Y632" s="5">
        <f t="shared" si="854"/>
        <v>3.7127265014531688E-2</v>
      </c>
      <c r="Z632" s="5">
        <f t="shared" si="855"/>
        <v>1.9953131514507751E-2</v>
      </c>
      <c r="AA632" s="5">
        <f t="shared" si="856"/>
        <v>3.4608243768859084E-2</v>
      </c>
      <c r="AB632" s="5">
        <f t="shared" si="857"/>
        <v>3.0013598013272105E-2</v>
      </c>
      <c r="AC632" s="5">
        <f t="shared" si="858"/>
        <v>2.6375907787708308E-3</v>
      </c>
      <c r="AD632" s="5">
        <f t="shared" si="859"/>
        <v>1.6377373716676451E-2</v>
      </c>
      <c r="AE632" s="5">
        <f t="shared" si="860"/>
        <v>2.2963488197078562E-2</v>
      </c>
      <c r="AF632" s="5">
        <f t="shared" si="861"/>
        <v>1.6099094986164207E-2</v>
      </c>
      <c r="AG632" s="5">
        <f t="shared" si="862"/>
        <v>7.5244334876066613E-3</v>
      </c>
      <c r="AH632" s="5">
        <f t="shared" si="863"/>
        <v>6.9943067178346542E-3</v>
      </c>
      <c r="AI632" s="5">
        <f t="shared" si="864"/>
        <v>1.2131462758564497E-2</v>
      </c>
      <c r="AJ632" s="5">
        <f t="shared" si="865"/>
        <v>1.0520870373554333E-2</v>
      </c>
      <c r="AK632" s="5">
        <f t="shared" si="866"/>
        <v>6.0827352051447065E-3</v>
      </c>
      <c r="AL632" s="5">
        <f t="shared" si="867"/>
        <v>2.5658395951914481E-4</v>
      </c>
      <c r="AM632" s="5">
        <f t="shared" si="868"/>
        <v>5.6812349627258707E-3</v>
      </c>
      <c r="AN632" s="5">
        <f t="shared" si="869"/>
        <v>7.9659275210006465E-3</v>
      </c>
      <c r="AO632" s="5">
        <f t="shared" si="870"/>
        <v>5.5847013621303544E-3</v>
      </c>
      <c r="AP632" s="5">
        <f t="shared" si="871"/>
        <v>2.6101910687284127E-3</v>
      </c>
      <c r="AQ632" s="5">
        <f t="shared" si="872"/>
        <v>9.1496800457437088E-4</v>
      </c>
      <c r="AR632" s="5">
        <f t="shared" si="873"/>
        <v>1.9614094730975892E-3</v>
      </c>
      <c r="AS632" s="5">
        <f t="shared" si="874"/>
        <v>3.4020192332293894E-3</v>
      </c>
      <c r="AT632" s="5">
        <f t="shared" si="875"/>
        <v>2.9503617225282047E-3</v>
      </c>
      <c r="AU632" s="5">
        <f t="shared" si="876"/>
        <v>1.7057779898746901E-3</v>
      </c>
      <c r="AV632" s="5">
        <f t="shared" si="877"/>
        <v>7.3965808883451019E-4</v>
      </c>
      <c r="AW632" s="5">
        <f t="shared" si="878"/>
        <v>1.7333613061568106E-5</v>
      </c>
      <c r="AX632" s="5">
        <f t="shared" si="879"/>
        <v>1.6423283763355035E-3</v>
      </c>
      <c r="AY632" s="5">
        <f t="shared" si="880"/>
        <v>2.3027860839070447E-3</v>
      </c>
      <c r="AZ632" s="5">
        <f t="shared" si="881"/>
        <v>1.6144224945038206E-3</v>
      </c>
      <c r="BA632" s="5">
        <f t="shared" si="882"/>
        <v>7.5455264356349624E-4</v>
      </c>
      <c r="BB632" s="5">
        <f t="shared" si="883"/>
        <v>2.6449846331132437E-4</v>
      </c>
      <c r="BC632" s="5">
        <f t="shared" si="884"/>
        <v>7.4173154322176683E-5</v>
      </c>
      <c r="BD632" s="5">
        <f t="shared" si="885"/>
        <v>4.5836412341712695E-4</v>
      </c>
      <c r="BE632" s="5">
        <f t="shared" si="886"/>
        <v>7.950219396181175E-4</v>
      </c>
      <c r="BF632" s="5">
        <f t="shared" si="887"/>
        <v>6.8947355626583127E-4</v>
      </c>
      <c r="BG632" s="5">
        <f t="shared" si="888"/>
        <v>3.9862529665382092E-4</v>
      </c>
      <c r="BH632" s="5">
        <f t="shared" si="889"/>
        <v>1.7285158258239388E-4</v>
      </c>
      <c r="BI632" s="5">
        <f t="shared" si="890"/>
        <v>5.9961412087070512E-5</v>
      </c>
      <c r="BJ632" s="8">
        <f t="shared" si="891"/>
        <v>0.45247862785823839</v>
      </c>
      <c r="BK632" s="8">
        <f t="shared" si="892"/>
        <v>0.23581450381910862</v>
      </c>
      <c r="BL632" s="8">
        <f t="shared" si="893"/>
        <v>0.29131701955149009</v>
      </c>
      <c r="BM632" s="8">
        <f t="shared" si="894"/>
        <v>0.60399070686439371</v>
      </c>
      <c r="BN632" s="8">
        <f t="shared" si="895"/>
        <v>0.39328712340810545</v>
      </c>
    </row>
    <row r="633" spans="1:66" x14ac:dyDescent="0.25">
      <c r="A633" t="s">
        <v>21</v>
      </c>
      <c r="B633" t="s">
        <v>150</v>
      </c>
      <c r="C633" t="s">
        <v>271</v>
      </c>
      <c r="D633" t="s">
        <v>527</v>
      </c>
      <c r="E633">
        <f>VLOOKUP(A633,home!$A$2:$E$405,3,FALSE)</f>
        <v>1.3974</v>
      </c>
      <c r="F633">
        <f>VLOOKUP(B633,home!$B$2:$E$405,3,FALSE)</f>
        <v>1.2052</v>
      </c>
      <c r="G633">
        <f>VLOOKUP(C633,away!$B$2:$E$405,4,FALSE)</f>
        <v>0.94159999999999999</v>
      </c>
      <c r="H633">
        <f>VLOOKUP(A633,away!$A$2:$E$405,3,FALSE)</f>
        <v>1.3632</v>
      </c>
      <c r="I633">
        <f>VLOOKUP(C633,away!$B$2:$E$405,3,FALSE)</f>
        <v>0.84940000000000004</v>
      </c>
      <c r="J633">
        <f>VLOOKUP(B633,home!$B$2:$E$405,4,FALSE)</f>
        <v>0.88800000000000001</v>
      </c>
      <c r="K633" s="3">
        <f t="shared" si="840"/>
        <v>1.585792325568</v>
      </c>
      <c r="L633" s="3">
        <f t="shared" si="841"/>
        <v>1.0282170470400001</v>
      </c>
      <c r="M633" s="5">
        <f t="shared" si="842"/>
        <v>7.3240306624869508E-2</v>
      </c>
      <c r="N633" s="5">
        <f t="shared" si="843"/>
        <v>0.11614391616796521</v>
      </c>
      <c r="O633" s="5">
        <f t="shared" si="844"/>
        <v>7.5306931802127469E-2</v>
      </c>
      <c r="P633" s="5">
        <f t="shared" si="845"/>
        <v>0.1194211545138865</v>
      </c>
      <c r="Q633" s="5">
        <f t="shared" si="846"/>
        <v>9.2090065460286211E-2</v>
      </c>
      <c r="R633" s="5">
        <f t="shared" si="847"/>
        <v>3.8715935519613089E-2</v>
      </c>
      <c r="S633" s="5">
        <f t="shared" si="848"/>
        <v>4.868020357449919E-2</v>
      </c>
      <c r="T633" s="5">
        <f t="shared" si="849"/>
        <v>9.4688575169295783E-2</v>
      </c>
      <c r="U633" s="5">
        <f t="shared" si="850"/>
        <v>6.1395433424187969E-2</v>
      </c>
      <c r="V633" s="5">
        <f t="shared" si="851"/>
        <v>8.8194395510986789E-3</v>
      </c>
      <c r="W633" s="5">
        <f t="shared" si="852"/>
        <v>4.8678573022658871E-2</v>
      </c>
      <c r="X633" s="5">
        <f t="shared" si="853"/>
        <v>5.0052138607479306E-2</v>
      </c>
      <c r="Y633" s="5">
        <f t="shared" si="854"/>
        <v>2.5732231078509575E-2</v>
      </c>
      <c r="Z633" s="5">
        <f t="shared" si="855"/>
        <v>1.3269461631122543E-2</v>
      </c>
      <c r="AA633" s="5">
        <f t="shared" si="856"/>
        <v>2.1042610419053163E-2</v>
      </c>
      <c r="AB633" s="5">
        <f t="shared" si="857"/>
        <v>1.6684605056225876E-2</v>
      </c>
      <c r="AC633" s="5">
        <f t="shared" si="858"/>
        <v>8.9877734499407705E-4</v>
      </c>
      <c r="AD633" s="5">
        <f t="shared" si="859"/>
        <v>1.9298526879733484E-2</v>
      </c>
      <c r="AE633" s="5">
        <f t="shared" si="860"/>
        <v>1.9843074320501627E-2</v>
      </c>
      <c r="AF633" s="5">
        <f t="shared" si="861"/>
        <v>1.0201493641010719E-2</v>
      </c>
      <c r="AG633" s="5">
        <f t="shared" si="862"/>
        <v>3.4964498889857943E-3</v>
      </c>
      <c r="AH633" s="5">
        <f t="shared" si="863"/>
        <v>3.4109716635408499E-3</v>
      </c>
      <c r="AI633" s="5">
        <f t="shared" si="864"/>
        <v>5.4090926867729934E-3</v>
      </c>
      <c r="AJ633" s="5">
        <f t="shared" si="865"/>
        <v>4.2888488354853047E-3</v>
      </c>
      <c r="AK633" s="5">
        <f t="shared" si="866"/>
        <v>2.2670745229446164E-3</v>
      </c>
      <c r="AL633" s="5">
        <f t="shared" si="867"/>
        <v>5.8619649827447503E-5</v>
      </c>
      <c r="AM633" s="5">
        <f t="shared" si="868"/>
        <v>6.1206911641298227E-3</v>
      </c>
      <c r="AN633" s="5">
        <f t="shared" si="869"/>
        <v>6.2933989946253859E-3</v>
      </c>
      <c r="AO633" s="5">
        <f t="shared" si="870"/>
        <v>3.2354900650491095E-3</v>
      </c>
      <c r="AP633" s="5">
        <f t="shared" si="871"/>
        <v>1.1089286801373513E-3</v>
      </c>
      <c r="AQ633" s="5">
        <f t="shared" si="872"/>
        <v>2.8505484321719791E-4</v>
      </c>
      <c r="AR633" s="5">
        <f t="shared" si="873"/>
        <v>7.0144384228461808E-4</v>
      </c>
      <c r="AS633" s="5">
        <f t="shared" si="874"/>
        <v>1.1123442619118777E-3</v>
      </c>
      <c r="AT633" s="5">
        <f t="shared" si="875"/>
        <v>8.8197349696472879E-4</v>
      </c>
      <c r="AU633" s="5">
        <f t="shared" si="876"/>
        <v>4.662089342803462E-4</v>
      </c>
      <c r="AV633" s="5">
        <f t="shared" si="877"/>
        <v>1.848276375232523E-4</v>
      </c>
      <c r="AW633" s="5">
        <f t="shared" si="878"/>
        <v>2.6550446598305089E-6</v>
      </c>
      <c r="AX633" s="5">
        <f t="shared" si="879"/>
        <v>1.6176908458748215E-3</v>
      </c>
      <c r="AY633" s="5">
        <f t="shared" si="880"/>
        <v>1.6633373045690488E-3</v>
      </c>
      <c r="AZ633" s="5">
        <f t="shared" si="881"/>
        <v>8.5513588576773014E-4</v>
      </c>
      <c r="BA633" s="5">
        <f t="shared" si="882"/>
        <v>2.9308843176067685E-4</v>
      </c>
      <c r="BB633" s="5">
        <f t="shared" si="883"/>
        <v>7.5339630456636907E-5</v>
      </c>
      <c r="BC633" s="5">
        <f t="shared" si="884"/>
        <v>1.5493098470641616E-5</v>
      </c>
      <c r="BD633" s="5">
        <f t="shared" si="885"/>
        <v>1.2020608602971353E-4</v>
      </c>
      <c r="BE633" s="5">
        <f t="shared" si="886"/>
        <v>1.9062188871248647E-4</v>
      </c>
      <c r="BF633" s="5">
        <f t="shared" si="887"/>
        <v>1.5114336410276924E-4</v>
      </c>
      <c r="BG633" s="5">
        <f t="shared" si="888"/>
        <v>7.9893995618233801E-5</v>
      </c>
      <c r="BH633" s="5">
        <f t="shared" si="889"/>
        <v>3.167382127758965E-5</v>
      </c>
      <c r="BI633" s="5">
        <f t="shared" si="890"/>
        <v>1.0045620540682817E-5</v>
      </c>
      <c r="BJ633" s="8">
        <f t="shared" si="891"/>
        <v>0.50178869318048491</v>
      </c>
      <c r="BK633" s="8">
        <f t="shared" si="892"/>
        <v>0.25278183856374442</v>
      </c>
      <c r="BL633" s="8">
        <f t="shared" si="893"/>
        <v>0.23245188687919763</v>
      </c>
      <c r="BM633" s="8">
        <f t="shared" si="894"/>
        <v>0.4837128879058924</v>
      </c>
      <c r="BN633" s="8">
        <f t="shared" si="895"/>
        <v>0.514918310088748</v>
      </c>
    </row>
    <row r="634" spans="1:66" x14ac:dyDescent="0.25">
      <c r="A634" t="s">
        <v>154</v>
      </c>
      <c r="B634" t="s">
        <v>151</v>
      </c>
      <c r="C634" t="s">
        <v>160</v>
      </c>
      <c r="D634" t="s">
        <v>527</v>
      </c>
      <c r="E634">
        <f>VLOOKUP(A634,home!$A$2:$E$405,3,FALSE)</f>
        <v>1.3447</v>
      </c>
      <c r="F634">
        <f>VLOOKUP(B634,home!$B$2:$E$405,3,FALSE)</f>
        <v>0.8286</v>
      </c>
      <c r="G634">
        <f>VLOOKUP(C634,away!$B$2:$E$405,4,FALSE)</f>
        <v>1.1741999999999999</v>
      </c>
      <c r="H634">
        <f>VLOOKUP(A634,away!$A$2:$E$405,3,FALSE)</f>
        <v>1.05</v>
      </c>
      <c r="I634">
        <f>VLOOKUP(C634,away!$B$2:$E$405,3,FALSE)</f>
        <v>0.85209999999999997</v>
      </c>
      <c r="J634">
        <f>VLOOKUP(B634,home!$B$2:$E$405,4,FALSE)</f>
        <v>1.5057</v>
      </c>
      <c r="K634" s="3">
        <f t="shared" si="840"/>
        <v>1.3083152687640001</v>
      </c>
      <c r="L634" s="3">
        <f t="shared" si="841"/>
        <v>1.3471573185000001</v>
      </c>
      <c r="M634" s="5">
        <f t="shared" si="842"/>
        <v>7.0265624178391176E-2</v>
      </c>
      <c r="N634" s="5">
        <f t="shared" si="843"/>
        <v>9.1929588981822061E-2</v>
      </c>
      <c r="O634" s="5">
        <f t="shared" si="844"/>
        <v>9.4658849850890237E-2</v>
      </c>
      <c r="P634" s="5">
        <f t="shared" si="845"/>
        <v>0.12384361858355859</v>
      </c>
      <c r="Q634" s="5">
        <f t="shared" si="846"/>
        <v>6.0136442458058298E-2</v>
      </c>
      <c r="R634" s="5">
        <f t="shared" si="847"/>
        <v>6.3760181168709712E-2</v>
      </c>
      <c r="S634" s="5">
        <f t="shared" si="848"/>
        <v>5.4568795350524356E-2</v>
      </c>
      <c r="T634" s="5">
        <f t="shared" si="849"/>
        <v>8.1013248565927384E-2</v>
      </c>
      <c r="U634" s="5">
        <f t="shared" si="850"/>
        <v>8.3418418562181781E-2</v>
      </c>
      <c r="V634" s="5">
        <f t="shared" si="851"/>
        <v>1.0686428434917392E-2</v>
      </c>
      <c r="W634" s="5">
        <f t="shared" si="852"/>
        <v>2.622580862567513E-2</v>
      </c>
      <c r="X634" s="5">
        <f t="shared" si="853"/>
        <v>3.5330290023658686E-2</v>
      </c>
      <c r="Y634" s="5">
        <f t="shared" si="854"/>
        <v>2.3797729385049669E-2</v>
      </c>
      <c r="Z634" s="5">
        <f t="shared" si="855"/>
        <v>2.8631664896771065E-2</v>
      </c>
      <c r="AA634" s="5">
        <f t="shared" si="856"/>
        <v>3.745924435457982E-2</v>
      </c>
      <c r="AB634" s="5">
        <f t="shared" si="857"/>
        <v>2.4504250672729225E-2</v>
      </c>
      <c r="AC634" s="5">
        <f t="shared" si="858"/>
        <v>1.1771812164459183E-3</v>
      </c>
      <c r="AD634" s="5">
        <f t="shared" si="859"/>
        <v>8.5779064651633485E-3</v>
      </c>
      <c r="AE634" s="5">
        <f t="shared" si="860"/>
        <v>1.1555789471953272E-2</v>
      </c>
      <c r="AF634" s="5">
        <f t="shared" si="861"/>
        <v>7.7837331790935518E-3</v>
      </c>
      <c r="AG634" s="5">
        <f t="shared" si="862"/>
        <v>3.4953043724890503E-3</v>
      </c>
      <c r="AH634" s="5">
        <f t="shared" si="863"/>
        <v>9.642839226631169E-3</v>
      </c>
      <c r="AI634" s="5">
        <f t="shared" si="864"/>
        <v>1.2615873794438001E-2</v>
      </c>
      <c r="AJ634" s="5">
        <f t="shared" si="865"/>
        <v>8.2527701570314291E-3</v>
      </c>
      <c r="AK634" s="5">
        <f t="shared" si="866"/>
        <v>3.5990750686813655E-3</v>
      </c>
      <c r="AL634" s="5">
        <f t="shared" si="867"/>
        <v>8.2991581318986795E-5</v>
      </c>
      <c r="AM634" s="5">
        <f t="shared" si="868"/>
        <v>2.2445212004805286E-3</v>
      </c>
      <c r="AN634" s="5">
        <f t="shared" si="869"/>
        <v>3.023723161755751E-3</v>
      </c>
      <c r="AO634" s="5">
        <f t="shared" si="870"/>
        <v>2.0367153932386098E-3</v>
      </c>
      <c r="AP634" s="5">
        <f t="shared" si="871"/>
        <v>9.1459201590099958E-4</v>
      </c>
      <c r="AQ634" s="5">
        <f t="shared" si="872"/>
        <v>3.0802483191567492E-4</v>
      </c>
      <c r="AR634" s="5">
        <f t="shared" si="873"/>
        <v>2.5980842870550126E-3</v>
      </c>
      <c r="AS634" s="5">
        <f t="shared" si="874"/>
        <v>3.3991133422899044E-3</v>
      </c>
      <c r="AT634" s="5">
        <f t="shared" si="875"/>
        <v>2.2235559429886575E-3</v>
      </c>
      <c r="AU634" s="5">
        <f t="shared" si="876"/>
        <v>9.6970406372099858E-4</v>
      </c>
      <c r="AV634" s="5">
        <f t="shared" si="877"/>
        <v>3.1716965818717036E-4</v>
      </c>
      <c r="AW634" s="5">
        <f t="shared" si="878"/>
        <v>4.0631444618167476E-6</v>
      </c>
      <c r="AX634" s="5">
        <f t="shared" si="879"/>
        <v>4.8942355960886251E-4</v>
      </c>
      <c r="AY634" s="5">
        <f t="shared" si="880"/>
        <v>6.5933053017340026E-4</v>
      </c>
      <c r="AZ634" s="5">
        <f t="shared" si="881"/>
        <v>4.4411097451679062E-4</v>
      </c>
      <c r="BA634" s="5">
        <f t="shared" si="882"/>
        <v>1.9942911651548719E-4</v>
      </c>
      <c r="BB634" s="5">
        <f t="shared" si="883"/>
        <v>6.7165598458956936E-5</v>
      </c>
      <c r="BC634" s="5">
        <f t="shared" si="884"/>
        <v>1.8096525503083239E-5</v>
      </c>
      <c r="BD634" s="5">
        <f t="shared" si="885"/>
        <v>5.8333804356433604E-4</v>
      </c>
      <c r="BE634" s="5">
        <f t="shared" si="886"/>
        <v>7.6319006924614025E-4</v>
      </c>
      <c r="BF634" s="5">
        <f t="shared" si="887"/>
        <v>4.9924661028188998E-4</v>
      </c>
      <c r="BG634" s="5">
        <f t="shared" si="888"/>
        <v>2.17723987703489E-4</v>
      </c>
      <c r="BH634" s="5">
        <f t="shared" si="889"/>
        <v>7.1212904372165028E-5</v>
      </c>
      <c r="BI634" s="5">
        <f t="shared" si="890"/>
        <v>1.8633786024626832E-5</v>
      </c>
      <c r="BJ634" s="8">
        <f t="shared" si="891"/>
        <v>0.36025097443695858</v>
      </c>
      <c r="BK634" s="8">
        <f t="shared" si="892"/>
        <v>0.26128396987532987</v>
      </c>
      <c r="BL634" s="8">
        <f t="shared" si="893"/>
        <v>0.3495724755513071</v>
      </c>
      <c r="BM634" s="8">
        <f t="shared" si="894"/>
        <v>0.49448951215322495</v>
      </c>
      <c r="BN634" s="8">
        <f t="shared" si="895"/>
        <v>0.50459430522143012</v>
      </c>
    </row>
    <row r="635" spans="1:66" s="10" customFormat="1" x14ac:dyDescent="0.25">
      <c r="A635" t="s">
        <v>154</v>
      </c>
      <c r="B635" t="s">
        <v>155</v>
      </c>
      <c r="C635" t="s">
        <v>173</v>
      </c>
      <c r="D635" t="s">
        <v>527</v>
      </c>
      <c r="E635">
        <f>VLOOKUP(A635,home!$A$2:$E$405,3,FALSE)</f>
        <v>1.3447</v>
      </c>
      <c r="F635">
        <f>VLOOKUP(B635,home!$B$2:$E$405,3,FALSE)</f>
        <v>1.7222</v>
      </c>
      <c r="G635">
        <f>VLOOKUP(C635,away!$B$2:$E$405,4,FALSE)</f>
        <v>1.409</v>
      </c>
      <c r="H635">
        <f>VLOOKUP(A635,away!$A$2:$E$405,3,FALSE)</f>
        <v>1.05</v>
      </c>
      <c r="I635">
        <f>VLOOKUP(C635,away!$B$2:$E$405,3,FALSE)</f>
        <v>1.3032999999999999</v>
      </c>
      <c r="J635">
        <f>VLOOKUP(B635,home!$B$2:$E$405,4,FALSE)</f>
        <v>0.90229999999999999</v>
      </c>
      <c r="K635" s="3">
        <f t="shared" si="840"/>
        <v>3.26302185706</v>
      </c>
      <c r="L635" s="3">
        <f t="shared" si="841"/>
        <v>1.2347659694999999</v>
      </c>
      <c r="M635" s="5">
        <f t="shared" si="842"/>
        <v>1.1133598767495301E-2</v>
      </c>
      <c r="N635" s="5">
        <f t="shared" si="843"/>
        <v>3.6329176126073448E-2</v>
      </c>
      <c r="O635" s="5">
        <f t="shared" si="844"/>
        <v>1.3747388876170339E-2</v>
      </c>
      <c r="P635" s="5">
        <f t="shared" si="845"/>
        <v>4.4858030380447327E-2</v>
      </c>
      <c r="Q635" s="5">
        <f t="shared" si="846"/>
        <v>5.9271447874179997E-2</v>
      </c>
      <c r="R635" s="5">
        <f t="shared" si="847"/>
        <v>8.4874039768889943E-3</v>
      </c>
      <c r="S635" s="5">
        <f t="shared" si="848"/>
        <v>4.5184017576776425E-2</v>
      </c>
      <c r="T635" s="5">
        <f t="shared" si="849"/>
        <v>7.3186366798030561E-2</v>
      </c>
      <c r="U635" s="5">
        <f t="shared" si="850"/>
        <v>2.7694584686286754E-2</v>
      </c>
      <c r="V635" s="5">
        <f t="shared" si="851"/>
        <v>2.0227721666811981E-2</v>
      </c>
      <c r="W635" s="5">
        <f t="shared" si="852"/>
        <v>6.4468009971013943E-2</v>
      </c>
      <c r="X635" s="5">
        <f t="shared" si="853"/>
        <v>7.9602904833594695E-2</v>
      </c>
      <c r="Y635" s="5">
        <f t="shared" si="854"/>
        <v>4.9145478980934902E-2</v>
      </c>
      <c r="Z635" s="5">
        <f t="shared" si="855"/>
        <v>3.4933192000204975E-3</v>
      </c>
      <c r="AA635" s="5">
        <f t="shared" si="856"/>
        <v>1.1398776903354236E-2</v>
      </c>
      <c r="AB635" s="5">
        <f t="shared" si="857"/>
        <v>1.8597229089697791E-2</v>
      </c>
      <c r="AC635" s="5">
        <f t="shared" si="858"/>
        <v>5.0936795685179838E-3</v>
      </c>
      <c r="AD635" s="5">
        <f t="shared" si="859"/>
        <v>5.2590131404145132E-2</v>
      </c>
      <c r="AE635" s="5">
        <f t="shared" si="860"/>
        <v>6.4936504589371655E-2</v>
      </c>
      <c r="AF635" s="5">
        <f t="shared" si="861"/>
        <v>4.0090693022618355E-2</v>
      </c>
      <c r="AG635" s="5">
        <f t="shared" si="862"/>
        <v>1.6500874479333408E-2</v>
      </c>
      <c r="AH635" s="5">
        <f t="shared" si="863"/>
        <v>1.0783579171965692E-3</v>
      </c>
      <c r="AI635" s="5">
        <f t="shared" si="864"/>
        <v>3.5187054535461026E-3</v>
      </c>
      <c r="AJ635" s="5">
        <f t="shared" si="865"/>
        <v>5.7408064017385766E-3</v>
      </c>
      <c r="AK635" s="5">
        <f t="shared" si="866"/>
        <v>6.2441255886743164E-3</v>
      </c>
      <c r="AL635" s="5">
        <f t="shared" si="867"/>
        <v>8.2091132473690405E-4</v>
      </c>
      <c r="AM635" s="5">
        <f t="shared" si="868"/>
        <v>3.4320549647476606E-2</v>
      </c>
      <c r="AN635" s="5">
        <f t="shared" si="869"/>
        <v>4.2377846759239328E-2</v>
      </c>
      <c r="AO635" s="5">
        <f t="shared" si="870"/>
        <v>2.6163361519497299E-2</v>
      </c>
      <c r="AP635" s="5">
        <f t="shared" si="871"/>
        <v>1.0768542817333689E-2</v>
      </c>
      <c r="AQ635" s="5">
        <f t="shared" si="872"/>
        <v>3.3241575529868255E-3</v>
      </c>
      <c r="AR635" s="5">
        <f t="shared" si="873"/>
        <v>2.6630393181904414E-4</v>
      </c>
      <c r="AS635" s="5">
        <f t="shared" si="874"/>
        <v>8.6895555014655703E-4</v>
      </c>
      <c r="AT635" s="5">
        <f t="shared" si="875"/>
        <v>1.4177104764709063E-3</v>
      </c>
      <c r="AU635" s="5">
        <f t="shared" si="876"/>
        <v>1.5420067572358383E-3</v>
      </c>
      <c r="AV635" s="5">
        <f t="shared" si="877"/>
        <v>1.2579004381486885E-3</v>
      </c>
      <c r="AW635" s="5">
        <f t="shared" si="878"/>
        <v>9.1875217612602672E-5</v>
      </c>
      <c r="AX635" s="5">
        <f t="shared" si="879"/>
        <v>1.8664783941004837E-2</v>
      </c>
      <c r="AY635" s="5">
        <f t="shared" si="880"/>
        <v>2.3046640038422866E-2</v>
      </c>
      <c r="AZ635" s="5">
        <f t="shared" si="881"/>
        <v>1.4228603415380368E-2</v>
      </c>
      <c r="BA635" s="5">
        <f t="shared" si="882"/>
        <v>5.8563317636077155E-3</v>
      </c>
      <c r="BB635" s="5">
        <f t="shared" si="883"/>
        <v>1.8077997919511825E-3</v>
      </c>
      <c r="BC635" s="5">
        <f t="shared" si="884"/>
        <v>4.4644193255409948E-4</v>
      </c>
      <c r="BD635" s="5">
        <f t="shared" si="885"/>
        <v>5.4803838759033972E-5</v>
      </c>
      <c r="BE635" s="5">
        <f t="shared" si="886"/>
        <v>1.7882612372151983E-4</v>
      </c>
      <c r="BF635" s="5">
        <f t="shared" si="887"/>
        <v>2.9175677515831747E-4</v>
      </c>
      <c r="BG635" s="5">
        <f t="shared" si="888"/>
        <v>3.1733624476231007E-4</v>
      </c>
      <c r="BH635" s="5">
        <f t="shared" si="889"/>
        <v>2.5886877567418991E-4</v>
      </c>
      <c r="BI635" s="5">
        <f t="shared" si="890"/>
        <v>1.6893889462704873E-4</v>
      </c>
      <c r="BJ635" s="8">
        <f t="shared" si="891"/>
        <v>0.71712664725875075</v>
      </c>
      <c r="BK635" s="8">
        <f t="shared" si="892"/>
        <v>0.15036459932320878</v>
      </c>
      <c r="BL635" s="8">
        <f t="shared" si="893"/>
        <v>0.10313078670007715</v>
      </c>
      <c r="BM635" s="8">
        <f t="shared" si="894"/>
        <v>0.77733354165999136</v>
      </c>
      <c r="BN635" s="8">
        <f t="shared" si="895"/>
        <v>0.1738270460012554</v>
      </c>
    </row>
    <row r="636" spans="1:66" x14ac:dyDescent="0.25">
      <c r="A636" t="s">
        <v>154</v>
      </c>
      <c r="B636" t="s">
        <v>497</v>
      </c>
      <c r="C636" t="s">
        <v>162</v>
      </c>
      <c r="D636" t="s">
        <v>527</v>
      </c>
      <c r="E636">
        <f>VLOOKUP(A636,home!$A$2:$E$405,3,FALSE)</f>
        <v>1.3447</v>
      </c>
      <c r="F636" t="e">
        <f>VLOOKUP(B636,home!$B$2:$E$405,3,FALSE)</f>
        <v>#N/A</v>
      </c>
      <c r="G636">
        <f>VLOOKUP(C636,away!$B$2:$E$405,4,FALSE)</f>
        <v>0.97850000000000004</v>
      </c>
      <c r="H636">
        <f>VLOOKUP(A636,away!$A$2:$E$405,3,FALSE)</f>
        <v>1.05</v>
      </c>
      <c r="I636">
        <f>VLOOKUP(C636,away!$B$2:$E$405,3,FALSE)</f>
        <v>1.1028</v>
      </c>
      <c r="J636" t="e">
        <f>VLOOKUP(B636,home!$B$2:$E$405,4,FALSE)</f>
        <v>#N/A</v>
      </c>
      <c r="K636" s="3" t="e">
        <f t="shared" si="840"/>
        <v>#N/A</v>
      </c>
      <c r="L636" s="3" t="e">
        <f t="shared" si="841"/>
        <v>#N/A</v>
      </c>
      <c r="M636" s="5" t="e">
        <f t="shared" si="842"/>
        <v>#N/A</v>
      </c>
      <c r="N636" s="5" t="e">
        <f t="shared" si="843"/>
        <v>#N/A</v>
      </c>
      <c r="O636" s="5" t="e">
        <f t="shared" si="844"/>
        <v>#N/A</v>
      </c>
      <c r="P636" s="5" t="e">
        <f t="shared" si="845"/>
        <v>#N/A</v>
      </c>
      <c r="Q636" s="5" t="e">
        <f t="shared" si="846"/>
        <v>#N/A</v>
      </c>
      <c r="R636" s="5" t="e">
        <f t="shared" si="847"/>
        <v>#N/A</v>
      </c>
      <c r="S636" s="5" t="e">
        <f t="shared" si="848"/>
        <v>#N/A</v>
      </c>
      <c r="T636" s="5" t="e">
        <f t="shared" si="849"/>
        <v>#N/A</v>
      </c>
      <c r="U636" s="5" t="e">
        <f t="shared" si="850"/>
        <v>#N/A</v>
      </c>
      <c r="V636" s="5" t="e">
        <f t="shared" si="851"/>
        <v>#N/A</v>
      </c>
      <c r="W636" s="5" t="e">
        <f t="shared" si="852"/>
        <v>#N/A</v>
      </c>
      <c r="X636" s="5" t="e">
        <f t="shared" si="853"/>
        <v>#N/A</v>
      </c>
      <c r="Y636" s="5" t="e">
        <f t="shared" si="854"/>
        <v>#N/A</v>
      </c>
      <c r="Z636" s="5" t="e">
        <f t="shared" si="855"/>
        <v>#N/A</v>
      </c>
      <c r="AA636" s="5" t="e">
        <f t="shared" si="856"/>
        <v>#N/A</v>
      </c>
      <c r="AB636" s="5" t="e">
        <f t="shared" si="857"/>
        <v>#N/A</v>
      </c>
      <c r="AC636" s="5" t="e">
        <f t="shared" si="858"/>
        <v>#N/A</v>
      </c>
      <c r="AD636" s="5" t="e">
        <f t="shared" si="859"/>
        <v>#N/A</v>
      </c>
      <c r="AE636" s="5" t="e">
        <f t="shared" si="860"/>
        <v>#N/A</v>
      </c>
      <c r="AF636" s="5" t="e">
        <f t="shared" si="861"/>
        <v>#N/A</v>
      </c>
      <c r="AG636" s="5" t="e">
        <f t="shared" si="862"/>
        <v>#N/A</v>
      </c>
      <c r="AH636" s="5" t="e">
        <f t="shared" si="863"/>
        <v>#N/A</v>
      </c>
      <c r="AI636" s="5" t="e">
        <f t="shared" si="864"/>
        <v>#N/A</v>
      </c>
      <c r="AJ636" s="5" t="e">
        <f t="shared" si="865"/>
        <v>#N/A</v>
      </c>
      <c r="AK636" s="5" t="e">
        <f t="shared" si="866"/>
        <v>#N/A</v>
      </c>
      <c r="AL636" s="5" t="e">
        <f t="shared" si="867"/>
        <v>#N/A</v>
      </c>
      <c r="AM636" s="5" t="e">
        <f t="shared" si="868"/>
        <v>#N/A</v>
      </c>
      <c r="AN636" s="5" t="e">
        <f t="shared" si="869"/>
        <v>#N/A</v>
      </c>
      <c r="AO636" s="5" t="e">
        <f t="shared" si="870"/>
        <v>#N/A</v>
      </c>
      <c r="AP636" s="5" t="e">
        <f t="shared" si="871"/>
        <v>#N/A</v>
      </c>
      <c r="AQ636" s="5" t="e">
        <f t="shared" si="872"/>
        <v>#N/A</v>
      </c>
      <c r="AR636" s="5" t="e">
        <f t="shared" si="873"/>
        <v>#N/A</v>
      </c>
      <c r="AS636" s="5" t="e">
        <f t="shared" si="874"/>
        <v>#N/A</v>
      </c>
      <c r="AT636" s="5" t="e">
        <f t="shared" si="875"/>
        <v>#N/A</v>
      </c>
      <c r="AU636" s="5" t="e">
        <f t="shared" si="876"/>
        <v>#N/A</v>
      </c>
      <c r="AV636" s="5" t="e">
        <f t="shared" si="877"/>
        <v>#N/A</v>
      </c>
      <c r="AW636" s="5" t="e">
        <f t="shared" si="878"/>
        <v>#N/A</v>
      </c>
      <c r="AX636" s="5" t="e">
        <f t="shared" si="879"/>
        <v>#N/A</v>
      </c>
      <c r="AY636" s="5" t="e">
        <f t="shared" si="880"/>
        <v>#N/A</v>
      </c>
      <c r="AZ636" s="5" t="e">
        <f t="shared" si="881"/>
        <v>#N/A</v>
      </c>
      <c r="BA636" s="5" t="e">
        <f t="shared" si="882"/>
        <v>#N/A</v>
      </c>
      <c r="BB636" s="5" t="e">
        <f t="shared" si="883"/>
        <v>#N/A</v>
      </c>
      <c r="BC636" s="5" t="e">
        <f t="shared" si="884"/>
        <v>#N/A</v>
      </c>
      <c r="BD636" s="5" t="e">
        <f t="shared" si="885"/>
        <v>#N/A</v>
      </c>
      <c r="BE636" s="5" t="e">
        <f t="shared" si="886"/>
        <v>#N/A</v>
      </c>
      <c r="BF636" s="5" t="e">
        <f t="shared" si="887"/>
        <v>#N/A</v>
      </c>
      <c r="BG636" s="5" t="e">
        <f t="shared" si="888"/>
        <v>#N/A</v>
      </c>
      <c r="BH636" s="5" t="e">
        <f t="shared" si="889"/>
        <v>#N/A</v>
      </c>
      <c r="BI636" s="5" t="e">
        <f t="shared" si="890"/>
        <v>#N/A</v>
      </c>
      <c r="BJ636" s="8" t="e">
        <f t="shared" si="891"/>
        <v>#N/A</v>
      </c>
      <c r="BK636" s="8" t="e">
        <f t="shared" si="892"/>
        <v>#N/A</v>
      </c>
      <c r="BL636" s="8" t="e">
        <f t="shared" si="893"/>
        <v>#N/A</v>
      </c>
      <c r="BM636" s="8" t="e">
        <f t="shared" si="894"/>
        <v>#N/A</v>
      </c>
      <c r="BN636" s="8" t="e">
        <f t="shared" si="895"/>
        <v>#N/A</v>
      </c>
    </row>
    <row r="637" spans="1:66" x14ac:dyDescent="0.25">
      <c r="A637" t="s">
        <v>154</v>
      </c>
      <c r="B637" t="s">
        <v>169</v>
      </c>
      <c r="C637" t="s">
        <v>159</v>
      </c>
      <c r="D637" t="s">
        <v>527</v>
      </c>
      <c r="E637">
        <f>VLOOKUP(A637,home!$A$2:$E$405,3,FALSE)</f>
        <v>1.3447</v>
      </c>
      <c r="F637">
        <f>VLOOKUP(B637,home!$B$2:$E$405,3,FALSE)</f>
        <v>0.74370000000000003</v>
      </c>
      <c r="G637">
        <f>VLOOKUP(C637,away!$B$2:$E$405,4,FALSE)</f>
        <v>1.0176000000000001</v>
      </c>
      <c r="H637">
        <f>VLOOKUP(A637,away!$A$2:$E$405,3,FALSE)</f>
        <v>1.05</v>
      </c>
      <c r="I637">
        <f>VLOOKUP(C637,away!$B$2:$E$405,3,FALSE)</f>
        <v>0.65159999999999996</v>
      </c>
      <c r="J637">
        <f>VLOOKUP(B637,home!$B$2:$E$405,4,FALSE)</f>
        <v>1.1529</v>
      </c>
      <c r="K637" s="3">
        <f t="shared" si="840"/>
        <v>1.0176543296640002</v>
      </c>
      <c r="L637" s="3">
        <f t="shared" si="841"/>
        <v>0.78879112200000001</v>
      </c>
      <c r="M637" s="5">
        <f t="shared" si="842"/>
        <v>0.164236888438204</v>
      </c>
      <c r="N637" s="5">
        <f t="shared" si="843"/>
        <v>0.16713638060968167</v>
      </c>
      <c r="O637" s="5">
        <f t="shared" si="844"/>
        <v>0.12954859950495975</v>
      </c>
      <c r="P637" s="5">
        <f t="shared" si="845"/>
        <v>0.13183569318812985</v>
      </c>
      <c r="Q637" s="5">
        <f t="shared" si="846"/>
        <v>8.5043530685906393E-2</v>
      </c>
      <c r="R637" s="5">
        <f t="shared" si="847"/>
        <v>5.1093392578522918E-2</v>
      </c>
      <c r="S637" s="5">
        <f t="shared" si="848"/>
        <v>2.6456678161152526E-2</v>
      </c>
      <c r="T637" s="5">
        <f t="shared" si="849"/>
        <v>6.7081581988577527E-2</v>
      </c>
      <c r="U637" s="5">
        <f t="shared" si="850"/>
        <v>5.1995412174756339E-2</v>
      </c>
      <c r="V637" s="5">
        <f t="shared" si="851"/>
        <v>2.3596908222013281E-3</v>
      </c>
      <c r="W637" s="5">
        <f t="shared" si="852"/>
        <v>2.8848305737475301E-2</v>
      </c>
      <c r="X637" s="5">
        <f t="shared" si="853"/>
        <v>2.275528745046218E-2</v>
      </c>
      <c r="Y637" s="5">
        <f t="shared" si="854"/>
        <v>8.9745843597412896E-3</v>
      </c>
      <c r="Z637" s="5">
        <f t="shared" si="855"/>
        <v>1.3434004819599854E-2</v>
      </c>
      <c r="AA637" s="5">
        <f t="shared" si="856"/>
        <v>1.3671173169392838E-2</v>
      </c>
      <c r="AB637" s="5">
        <f t="shared" si="857"/>
        <v>6.9562642837094667E-3</v>
      </c>
      <c r="AC637" s="5">
        <f t="shared" si="858"/>
        <v>1.183852019379129E-4</v>
      </c>
      <c r="AD637" s="5">
        <f t="shared" si="859"/>
        <v>7.3394008093031369E-3</v>
      </c>
      <c r="AE637" s="5">
        <f t="shared" si="860"/>
        <v>5.7892541991779291E-3</v>
      </c>
      <c r="AF637" s="5">
        <f t="shared" si="861"/>
        <v>2.2832561576563849E-3</v>
      </c>
      <c r="AG637" s="5">
        <f t="shared" si="862"/>
        <v>6.0033739547039617E-4</v>
      </c>
      <c r="AH637" s="5">
        <f t="shared" si="863"/>
        <v>2.6491559336513943E-3</v>
      </c>
      <c r="AI637" s="5">
        <f t="shared" si="864"/>
        <v>2.6959250058354186E-3</v>
      </c>
      <c r="AJ637" s="5">
        <f t="shared" si="865"/>
        <v>1.3717598773189293E-3</v>
      </c>
      <c r="AK637" s="5">
        <f t="shared" si="866"/>
        <v>4.6532579280432202E-4</v>
      </c>
      <c r="AL637" s="5">
        <f t="shared" si="867"/>
        <v>3.8011911475232198E-6</v>
      </c>
      <c r="AM637" s="5">
        <f t="shared" si="868"/>
        <v>1.4937946021453615E-3</v>
      </c>
      <c r="AN637" s="5">
        <f t="shared" si="869"/>
        <v>1.1782919202637833E-3</v>
      </c>
      <c r="AO637" s="5">
        <f t="shared" si="870"/>
        <v>4.6471310291420202E-4</v>
      </c>
      <c r="AP637" s="5">
        <f t="shared" si="871"/>
        <v>1.2218718995193163E-4</v>
      </c>
      <c r="AQ637" s="5">
        <f t="shared" si="872"/>
        <v>2.4095042664052821E-5</v>
      </c>
      <c r="AR637" s="5">
        <f t="shared" si="873"/>
        <v>4.1792613625156835E-4</v>
      </c>
      <c r="AS637" s="5">
        <f t="shared" si="874"/>
        <v>4.2530434203615536E-4</v>
      </c>
      <c r="AT637" s="5">
        <f t="shared" si="875"/>
        <v>2.1640640254899616E-4</v>
      </c>
      <c r="AU637" s="5">
        <f t="shared" si="876"/>
        <v>7.3408970840332171E-5</v>
      </c>
      <c r="AV637" s="5">
        <f t="shared" si="877"/>
        <v>1.8676239252960585E-5</v>
      </c>
      <c r="AW637" s="5">
        <f t="shared" si="878"/>
        <v>8.4757767109005079E-8</v>
      </c>
      <c r="AX637" s="5">
        <f t="shared" si="879"/>
        <v>2.5336109075032318E-4</v>
      </c>
      <c r="AY637" s="5">
        <f t="shared" si="880"/>
        <v>1.9984897904409122E-4</v>
      </c>
      <c r="AZ637" s="5">
        <f t="shared" si="881"/>
        <v>7.8819550205371585E-5</v>
      </c>
      <c r="BA637" s="5">
        <f t="shared" si="882"/>
        <v>2.072405381401013E-5</v>
      </c>
      <c r="BB637" s="5">
        <f t="shared" si="883"/>
        <v>4.0867374150853573E-6</v>
      </c>
      <c r="BC637" s="5">
        <f t="shared" si="884"/>
        <v>6.4471643819291203E-7</v>
      </c>
      <c r="BD637" s="5">
        <f t="shared" si="885"/>
        <v>5.4942737654499878E-5</v>
      </c>
      <c r="BE637" s="5">
        <f t="shared" si="886"/>
        <v>5.5912714857695096E-5</v>
      </c>
      <c r="BF637" s="5">
        <f t="shared" si="887"/>
        <v>2.8449908179101043E-5</v>
      </c>
      <c r="BG637" s="5">
        <f t="shared" si="888"/>
        <v>9.6507240790018105E-6</v>
      </c>
      <c r="BH637" s="5">
        <f t="shared" si="889"/>
        <v>2.455275285847202E-6</v>
      </c>
      <c r="BI637" s="5">
        <f t="shared" si="890"/>
        <v>4.9972430503188436E-7</v>
      </c>
      <c r="BJ637" s="8">
        <f t="shared" si="891"/>
        <v>0.39969248637905858</v>
      </c>
      <c r="BK637" s="8">
        <f t="shared" si="892"/>
        <v>0.32521098598181725</v>
      </c>
      <c r="BL637" s="8">
        <f t="shared" si="893"/>
        <v>0.26175064149624261</v>
      </c>
      <c r="BM637" s="8">
        <f t="shared" si="894"/>
        <v>0.27099386945003673</v>
      </c>
      <c r="BN637" s="8">
        <f t="shared" si="895"/>
        <v>0.72889448500540466</v>
      </c>
    </row>
    <row r="638" spans="1:66" s="10" customFormat="1" x14ac:dyDescent="0.25">
      <c r="A638" t="s">
        <v>154</v>
      </c>
      <c r="B638" t="s">
        <v>170</v>
      </c>
      <c r="C638" t="s">
        <v>163</v>
      </c>
      <c r="D638" t="s">
        <v>527</v>
      </c>
      <c r="E638">
        <f>VLOOKUP(A638,home!$A$2:$E$405,3,FALSE)</f>
        <v>1.3447</v>
      </c>
      <c r="F638">
        <f>VLOOKUP(B638,home!$B$2:$E$405,3,FALSE)</f>
        <v>1.0959000000000001</v>
      </c>
      <c r="G638">
        <f>VLOOKUP(C638,away!$B$2:$E$405,4,FALSE)</f>
        <v>0.97850000000000004</v>
      </c>
      <c r="H638">
        <f>VLOOKUP(A638,away!$A$2:$E$405,3,FALSE)</f>
        <v>1.05</v>
      </c>
      <c r="I638">
        <f>VLOOKUP(C638,away!$B$2:$E$405,3,FALSE)</f>
        <v>1.3032999999999999</v>
      </c>
      <c r="J638">
        <f>VLOOKUP(B638,home!$B$2:$E$405,4,FALSE)</f>
        <v>1.4035</v>
      </c>
      <c r="K638" s="3">
        <f t="shared" si="840"/>
        <v>1.4419731103050002</v>
      </c>
      <c r="L638" s="3">
        <f t="shared" si="841"/>
        <v>1.9206406275000001</v>
      </c>
      <c r="M638" s="5">
        <f t="shared" si="842"/>
        <v>3.4644588631100294E-2</v>
      </c>
      <c r="N638" s="5">
        <f t="shared" si="843"/>
        <v>4.9956565223624932E-2</v>
      </c>
      <c r="O638" s="5">
        <f t="shared" si="844"/>
        <v>6.6539804447915823E-2</v>
      </c>
      <c r="P638" s="5">
        <f t="shared" si="845"/>
        <v>9.5948608778847658E-2</v>
      </c>
      <c r="Q638" s="5">
        <f t="shared" si="846"/>
        <v>3.6018011867832531E-2</v>
      </c>
      <c r="R638" s="5">
        <f t="shared" si="847"/>
        <v>6.3899525884286185E-2</v>
      </c>
      <c r="S638" s="5">
        <f t="shared" si="848"/>
        <v>6.6432709193233574E-2</v>
      </c>
      <c r="T638" s="5">
        <f t="shared" si="849"/>
        <v>6.9177656915136318E-2</v>
      </c>
      <c r="U638" s="5">
        <f t="shared" si="850"/>
        <v>9.2141398086379014E-2</v>
      </c>
      <c r="V638" s="5">
        <f t="shared" si="851"/>
        <v>2.0442910507204651E-2</v>
      </c>
      <c r="W638" s="5">
        <f t="shared" si="852"/>
        <v>1.731233486668696E-2</v>
      </c>
      <c r="X638" s="5">
        <f t="shared" si="853"/>
        <v>3.3250773701843768E-2</v>
      </c>
      <c r="Y638" s="5">
        <f t="shared" si="854"/>
        <v>3.1931393433784871E-2</v>
      </c>
      <c r="Z638" s="5">
        <f t="shared" si="855"/>
        <v>4.0909341830449308E-2</v>
      </c>
      <c r="AA638" s="5">
        <f t="shared" si="856"/>
        <v>5.8990170879783435E-2</v>
      </c>
      <c r="AB638" s="5">
        <f t="shared" si="857"/>
        <v>4.2531120090472392E-2</v>
      </c>
      <c r="AC638" s="5">
        <f t="shared" si="858"/>
        <v>3.5385555509164935E-3</v>
      </c>
      <c r="AD638" s="5">
        <f t="shared" si="859"/>
        <v>6.2409803385895749E-3</v>
      </c>
      <c r="AE638" s="5">
        <f t="shared" si="860"/>
        <v>1.1986680393723843E-2</v>
      </c>
      <c r="AF638" s="5">
        <f t="shared" si="861"/>
        <v>1.1511052676521857E-2</v>
      </c>
      <c r="AG638" s="5">
        <f t="shared" si="862"/>
        <v>7.3695318119401656E-3</v>
      </c>
      <c r="AH638" s="5">
        <f t="shared" si="863"/>
        <v>1.9643035990961545E-2</v>
      </c>
      <c r="AI638" s="5">
        <f t="shared" si="864"/>
        <v>2.8324729703719877E-2</v>
      </c>
      <c r="AJ638" s="5">
        <f t="shared" si="865"/>
        <v>2.0421749294710693E-2</v>
      </c>
      <c r="AK638" s="5">
        <f t="shared" si="866"/>
        <v>9.8158711161209725E-3</v>
      </c>
      <c r="AL638" s="5">
        <f t="shared" si="867"/>
        <v>3.9200290217020607E-4</v>
      </c>
      <c r="AM638" s="5">
        <f t="shared" si="868"/>
        <v>1.7998651660376718E-3</v>
      </c>
      <c r="AN638" s="5">
        <f t="shared" si="869"/>
        <v>3.4568941619139851E-3</v>
      </c>
      <c r="AO638" s="5">
        <f t="shared" si="870"/>
        <v>3.3197256861697828E-3</v>
      </c>
      <c r="AP638" s="5">
        <f t="shared" si="871"/>
        <v>2.1253333416710002E-3</v>
      </c>
      <c r="AQ638" s="5">
        <f t="shared" si="872"/>
        <v>1.0205003907484155E-3</v>
      </c>
      <c r="AR638" s="5">
        <f t="shared" si="873"/>
        <v>7.5454425943370859E-3</v>
      </c>
      <c r="AS638" s="5">
        <f t="shared" si="874"/>
        <v>1.0880325326384077E-2</v>
      </c>
      <c r="AT638" s="5">
        <f t="shared" si="875"/>
        <v>7.8445682760081587E-3</v>
      </c>
      <c r="AU638" s="5">
        <f t="shared" si="876"/>
        <v>3.7705521719851387E-3</v>
      </c>
      <c r="AV638" s="5">
        <f t="shared" si="877"/>
        <v>1.3592587107511714E-3</v>
      </c>
      <c r="AW638" s="5">
        <f t="shared" si="878"/>
        <v>3.0157133229056381E-5</v>
      </c>
      <c r="AX638" s="5">
        <f t="shared" si="879"/>
        <v>4.3255952860016099E-4</v>
      </c>
      <c r="AY638" s="5">
        <f t="shared" si="880"/>
        <v>8.307914044417172E-4</v>
      </c>
      <c r="AZ638" s="5">
        <f t="shared" si="881"/>
        <v>7.9782586217427333E-4</v>
      </c>
      <c r="BA638" s="5">
        <f t="shared" si="882"/>
        <v>5.107789215207083E-4</v>
      </c>
      <c r="BB638" s="5">
        <f t="shared" si="883"/>
        <v>2.4525568708582665E-4</v>
      </c>
      <c r="BC638" s="5">
        <f t="shared" si="884"/>
        <v>9.4209607348493064E-5</v>
      </c>
      <c r="BD638" s="5">
        <f t="shared" si="885"/>
        <v>2.4153472665254675E-3</v>
      </c>
      <c r="BE638" s="5">
        <f t="shared" si="886"/>
        <v>3.4828658103784084E-3</v>
      </c>
      <c r="BF638" s="5">
        <f t="shared" si="887"/>
        <v>2.5110994226831499E-3</v>
      </c>
      <c r="BG638" s="5">
        <f t="shared" si="888"/>
        <v>1.2069792816038372E-3</v>
      </c>
      <c r="BH638" s="5">
        <f t="shared" si="889"/>
        <v>4.3510791719199499E-4</v>
      </c>
      <c r="BI638" s="5">
        <f t="shared" si="890"/>
        <v>1.2548278333433425E-4</v>
      </c>
      <c r="BJ638" s="8">
        <f t="shared" si="891"/>
        <v>0.28938872098739682</v>
      </c>
      <c r="BK638" s="8">
        <f t="shared" si="892"/>
        <v>0.22223016696791462</v>
      </c>
      <c r="BL638" s="8">
        <f t="shared" si="893"/>
        <v>0.44388443505553271</v>
      </c>
      <c r="BM638" s="8">
        <f t="shared" si="894"/>
        <v>0.64860492573647344</v>
      </c>
      <c r="BN638" s="8">
        <f t="shared" si="895"/>
        <v>0.34700710483360742</v>
      </c>
    </row>
    <row r="639" spans="1:66" x14ac:dyDescent="0.25">
      <c r="A639" t="s">
        <v>154</v>
      </c>
      <c r="B639" t="s">
        <v>166</v>
      </c>
      <c r="C639" t="s">
        <v>161</v>
      </c>
      <c r="D639" t="s">
        <v>527</v>
      </c>
      <c r="E639">
        <f>VLOOKUP(A639,home!$A$2:$E$405,3,FALSE)</f>
        <v>1.3447</v>
      </c>
      <c r="F639">
        <f>VLOOKUP(B639,home!$B$2:$E$405,3,FALSE)</f>
        <v>0.66539999999999999</v>
      </c>
      <c r="G639">
        <f>VLOOKUP(C639,away!$B$2:$E$405,4,FALSE)</f>
        <v>1.0959000000000001</v>
      </c>
      <c r="H639">
        <f>VLOOKUP(A639,away!$A$2:$E$405,3,FALSE)</f>
        <v>1.05</v>
      </c>
      <c r="I639">
        <f>VLOOKUP(C639,away!$B$2:$E$405,3,FALSE)</f>
        <v>0.95240000000000002</v>
      </c>
      <c r="J639">
        <f>VLOOKUP(B639,home!$B$2:$E$405,4,FALSE)</f>
        <v>1.2531000000000001</v>
      </c>
      <c r="K639" s="3">
        <f t="shared" si="840"/>
        <v>0.98057118814200006</v>
      </c>
      <c r="L639" s="3">
        <f t="shared" si="841"/>
        <v>1.2531250620000003</v>
      </c>
      <c r="M639" s="5">
        <f t="shared" si="842"/>
        <v>0.10713171179741622</v>
      </c>
      <c r="N639" s="5">
        <f t="shared" si="843"/>
        <v>0.10505026992487874</v>
      </c>
      <c r="O639" s="5">
        <f t="shared" si="844"/>
        <v>0.13424943298830333</v>
      </c>
      <c r="P639" s="5">
        <f t="shared" si="845"/>
        <v>0.13164112601273043</v>
      </c>
      <c r="Q639" s="5">
        <f t="shared" si="846"/>
        <v>5.1504633997438078E-2</v>
      </c>
      <c r="R639" s="5">
        <f t="shared" si="847"/>
        <v>8.411566451846629E-2</v>
      </c>
      <c r="S639" s="5">
        <f t="shared" si="848"/>
        <v>4.0439440776109961E-2</v>
      </c>
      <c r="T639" s="5">
        <f t="shared" si="849"/>
        <v>6.4541747671326893E-2</v>
      </c>
      <c r="U639" s="5">
        <f t="shared" si="850"/>
        <v>8.2481397098226369E-2</v>
      </c>
      <c r="V639" s="5">
        <f t="shared" si="851"/>
        <v>5.5212342823164296E-3</v>
      </c>
      <c r="W639" s="5">
        <f t="shared" si="852"/>
        <v>1.6834653384562238E-2</v>
      </c>
      <c r="X639" s="5">
        <f t="shared" si="853"/>
        <v>2.1095926066278067E-2</v>
      </c>
      <c r="Y639" s="5">
        <f t="shared" si="854"/>
        <v>1.3217916829876069E-2</v>
      </c>
      <c r="Z639" s="5">
        <f t="shared" si="855"/>
        <v>3.5135815771624751E-2</v>
      </c>
      <c r="AA639" s="5">
        <f t="shared" si="856"/>
        <v>3.4453168617520506E-2</v>
      </c>
      <c r="AB639" s="5">
        <f t="shared" si="857"/>
        <v>1.6891892243269372E-2</v>
      </c>
      <c r="AC639" s="5">
        <f t="shared" si="858"/>
        <v>4.2402331538316396E-4</v>
      </c>
      <c r="AD639" s="5">
        <f t="shared" si="859"/>
        <v>4.1268940178147331E-3</v>
      </c>
      <c r="AE639" s="5">
        <f t="shared" si="860"/>
        <v>5.1715143219415172E-3</v>
      </c>
      <c r="AF639" s="5">
        <f t="shared" si="861"/>
        <v>3.2402771026584279E-3</v>
      </c>
      <c r="AG639" s="5">
        <f t="shared" si="862"/>
        <v>1.3534908150553409E-3</v>
      </c>
      <c r="AH639" s="5">
        <f t="shared" si="863"/>
        <v>1.100739282930947E-2</v>
      </c>
      <c r="AI639" s="5">
        <f t="shared" si="864"/>
        <v>1.0793532264981719E-2</v>
      </c>
      <c r="AJ639" s="5">
        <f t="shared" si="865"/>
        <v>5.2919133786610674E-3</v>
      </c>
      <c r="AK639" s="5">
        <f t="shared" si="866"/>
        <v>1.7296992630860767E-3</v>
      </c>
      <c r="AL639" s="5">
        <f t="shared" si="867"/>
        <v>2.0841226470176518E-5</v>
      </c>
      <c r="AM639" s="5">
        <f t="shared" si="868"/>
        <v>8.093426740769414E-4</v>
      </c>
      <c r="AN639" s="5">
        <f t="shared" si="869"/>
        <v>1.014207588631913E-3</v>
      </c>
      <c r="AO639" s="5">
        <f t="shared" si="870"/>
        <v>6.3546447369261863E-4</v>
      </c>
      <c r="AP639" s="5">
        <f t="shared" si="871"/>
        <v>2.6543881933162002E-4</v>
      </c>
      <c r="AQ639" s="5">
        <f t="shared" si="872"/>
        <v>8.3157009233035848E-5</v>
      </c>
      <c r="AR639" s="5">
        <f t="shared" si="873"/>
        <v>2.7587279643373559E-3</v>
      </c>
      <c r="AS639" s="5">
        <f t="shared" si="874"/>
        <v>2.7051291577508425E-3</v>
      </c>
      <c r="AT639" s="5">
        <f t="shared" si="875"/>
        <v>1.3262858561466555E-3</v>
      </c>
      <c r="AU639" s="5">
        <f t="shared" si="876"/>
        <v>4.3350589925921868E-4</v>
      </c>
      <c r="AV639" s="5">
        <f t="shared" si="877"/>
        <v>1.0627084867579454E-4</v>
      </c>
      <c r="AW639" s="5">
        <f t="shared" si="878"/>
        <v>7.1136798546332416E-7</v>
      </c>
      <c r="AX639" s="5">
        <f t="shared" si="879"/>
        <v>1.322696845889416E-4</v>
      </c>
      <c r="AY639" s="5">
        <f t="shared" si="880"/>
        <v>1.6575045670123788E-4</v>
      </c>
      <c r="AZ639" s="5">
        <f t="shared" si="881"/>
        <v>1.0385302566513359E-4</v>
      </c>
      <c r="BA639" s="5">
        <f t="shared" si="882"/>
        <v>4.3380276408502703E-5</v>
      </c>
      <c r="BB639" s="5">
        <f t="shared" si="883"/>
        <v>1.3590227890995532E-5</v>
      </c>
      <c r="BC639" s="5">
        <f t="shared" si="884"/>
        <v>3.4060510336995798E-6</v>
      </c>
      <c r="BD639" s="5">
        <f t="shared" si="885"/>
        <v>5.7617185855856311E-4</v>
      </c>
      <c r="BE639" s="5">
        <f t="shared" si="886"/>
        <v>5.6497752392075469E-4</v>
      </c>
      <c r="BF639" s="5">
        <f t="shared" si="887"/>
        <v>2.7700034095224979E-4</v>
      </c>
      <c r="BG639" s="5">
        <f t="shared" si="888"/>
        <v>9.0539517814428917E-5</v>
      </c>
      <c r="BH639" s="5">
        <f t="shared" si="889"/>
        <v>2.2195110639274581E-5</v>
      </c>
      <c r="BI639" s="5">
        <f t="shared" si="890"/>
        <v>4.3527772020993258E-6</v>
      </c>
      <c r="BJ639" s="8">
        <f t="shared" si="891"/>
        <v>0.28940718441908481</v>
      </c>
      <c r="BK639" s="8">
        <f t="shared" si="892"/>
        <v>0.28534412786712759</v>
      </c>
      <c r="BL639" s="8">
        <f t="shared" si="893"/>
        <v>0.38987925005708146</v>
      </c>
      <c r="BM639" s="8">
        <f t="shared" si="894"/>
        <v>0.38590849978696973</v>
      </c>
      <c r="BN639" s="8">
        <f t="shared" si="895"/>
        <v>0.61369283923923312</v>
      </c>
    </row>
    <row r="640" spans="1:66" x14ac:dyDescent="0.25">
      <c r="A640" t="s">
        <v>154</v>
      </c>
      <c r="B640" t="s">
        <v>172</v>
      </c>
      <c r="C640" t="s">
        <v>372</v>
      </c>
      <c r="D640" t="s">
        <v>527</v>
      </c>
      <c r="E640">
        <f>VLOOKUP(A640,home!$A$2:$E$405,3,FALSE)</f>
        <v>1.3447</v>
      </c>
      <c r="F640">
        <f>VLOOKUP(B640,home!$B$2:$E$405,3,FALSE)</f>
        <v>1.0176000000000001</v>
      </c>
      <c r="G640">
        <f>VLOOKUP(C640,away!$B$2:$E$405,4,FALSE)</f>
        <v>1.5819000000000001</v>
      </c>
      <c r="H640">
        <f>VLOOKUP(A640,away!$A$2:$E$405,3,FALSE)</f>
        <v>1.05</v>
      </c>
      <c r="I640">
        <f>VLOOKUP(C640,away!$B$2:$E$405,3,FALSE)</f>
        <v>0.65639999999999998</v>
      </c>
      <c r="J640">
        <f>VLOOKUP(B640,home!$B$2:$E$405,4,FALSE)</f>
        <v>0.95240000000000002</v>
      </c>
      <c r="K640" s="3">
        <f t="shared" si="840"/>
        <v>2.1646193143680001</v>
      </c>
      <c r="L640" s="3">
        <f t="shared" si="841"/>
        <v>0.65641312800000007</v>
      </c>
      <c r="M640" s="5">
        <f t="shared" si="842"/>
        <v>5.9544434765469084E-2</v>
      </c>
      <c r="N640" s="5">
        <f t="shared" si="843"/>
        <v>0.12889103355645981</v>
      </c>
      <c r="O640" s="5">
        <f t="shared" si="844"/>
        <v>3.9085748679393517E-2</v>
      </c>
      <c r="P640" s="5">
        <f t="shared" si="845"/>
        <v>8.4605766507948765E-2</v>
      </c>
      <c r="Q640" s="5">
        <f t="shared" si="846"/>
        <v>0.13950001034258352</v>
      </c>
      <c r="R640" s="5">
        <f t="shared" si="847"/>
        <v>1.2828199275431284E-2</v>
      </c>
      <c r="S640" s="5">
        <f t="shared" si="848"/>
        <v>3.0053756302296283E-2</v>
      </c>
      <c r="T640" s="5">
        <f t="shared" si="849"/>
        <v>9.1569638145007612E-2</v>
      </c>
      <c r="U640" s="5">
        <f t="shared" si="850"/>
        <v>2.7768167920160142E-2</v>
      </c>
      <c r="V640" s="5">
        <f t="shared" si="851"/>
        <v>4.7447686167556612E-3</v>
      </c>
      <c r="W640" s="5">
        <f t="shared" si="852"/>
        <v>0.10065480558069732</v>
      </c>
      <c r="X640" s="5">
        <f t="shared" si="853"/>
        <v>6.6071135779457404E-2</v>
      </c>
      <c r="Y640" s="5">
        <f t="shared" si="854"/>
        <v>2.1684980453753177E-2</v>
      </c>
      <c r="Z640" s="5">
        <f t="shared" si="855"/>
        <v>2.8068661376643945E-3</v>
      </c>
      <c r="AA640" s="5">
        <f t="shared" si="856"/>
        <v>6.0757966544338592E-3</v>
      </c>
      <c r="AB640" s="5">
        <f t="shared" si="857"/>
        <v>6.5758933941800065E-3</v>
      </c>
      <c r="AC640" s="5">
        <f t="shared" si="858"/>
        <v>4.2136052187814196E-4</v>
      </c>
      <c r="AD640" s="5">
        <f t="shared" si="859"/>
        <v>5.4469834060983359E-2</v>
      </c>
      <c r="AE640" s="5">
        <f t="shared" si="860"/>
        <v>3.5754714157611035E-2</v>
      </c>
      <c r="AF640" s="5">
        <f t="shared" si="861"/>
        <v>1.1734931880471674E-2</v>
      </c>
      <c r="AG640" s="5">
        <f t="shared" si="862"/>
        <v>2.5676544475091113E-3</v>
      </c>
      <c r="AH640" s="5">
        <f t="shared" si="863"/>
        <v>4.6061594532539104E-4</v>
      </c>
      <c r="AI640" s="5">
        <f t="shared" si="864"/>
        <v>9.9705817175721619E-4</v>
      </c>
      <c r="AJ640" s="5">
        <f t="shared" si="865"/>
        <v>1.0791256880670588E-3</v>
      </c>
      <c r="AK640" s="5">
        <f t="shared" si="866"/>
        <v>7.7863210234020426E-4</v>
      </c>
      <c r="AL640" s="5">
        <f t="shared" si="867"/>
        <v>2.394818596908628E-5</v>
      </c>
      <c r="AM640" s="5">
        <f t="shared" si="868"/>
        <v>2.3581290971764896E-2</v>
      </c>
      <c r="AN640" s="5">
        <f t="shared" si="869"/>
        <v>1.5479068969054358E-2</v>
      </c>
      <c r="AO640" s="5">
        <f t="shared" si="870"/>
        <v>5.0803320402523534E-3</v>
      </c>
      <c r="AP640" s="5">
        <f t="shared" si="871"/>
        <v>1.1115988819402232E-3</v>
      </c>
      <c r="AQ640" s="5">
        <f t="shared" si="872"/>
        <v>1.8241702479392119E-4</v>
      </c>
      <c r="AR640" s="5">
        <f t="shared" si="873"/>
        <v>6.0470870695543404E-5</v>
      </c>
      <c r="AS640" s="5">
        <f t="shared" si="874"/>
        <v>1.3089641466422315E-4</v>
      </c>
      <c r="AT640" s="5">
        <f t="shared" si="875"/>
        <v>1.4167045368185013E-4</v>
      </c>
      <c r="AU640" s="5">
        <f t="shared" si="876"/>
        <v>1.0222086677166996E-4</v>
      </c>
      <c r="AV640" s="5">
        <f t="shared" si="877"/>
        <v>5.5317315636348742E-5</v>
      </c>
      <c r="AW640" s="5">
        <f t="shared" si="878"/>
        <v>9.4521130795942279E-7</v>
      </c>
      <c r="AX640" s="5">
        <f t="shared" si="879"/>
        <v>8.5074196492023451E-3</v>
      </c>
      <c r="AY640" s="5">
        <f t="shared" si="880"/>
        <v>5.5843819431415746E-3</v>
      </c>
      <c r="AZ640" s="5">
        <f t="shared" si="881"/>
        <v>1.8328308096221396E-3</v>
      </c>
      <c r="BA640" s="5">
        <f t="shared" si="882"/>
        <v>4.010314016129471E-4</v>
      </c>
      <c r="BB640" s="5">
        <f t="shared" si="883"/>
        <v>6.581056918974473E-5</v>
      </c>
      <c r="BC640" s="5">
        <f t="shared" si="884"/>
        <v>8.6397843154601547E-6</v>
      </c>
      <c r="BD640" s="5">
        <f t="shared" si="885"/>
        <v>6.6156455643575279E-6</v>
      </c>
      <c r="BE640" s="5">
        <f t="shared" si="886"/>
        <v>1.4320354165621293E-5</v>
      </c>
      <c r="BF640" s="5">
        <f t="shared" si="887"/>
        <v>1.5499057607747052E-5</v>
      </c>
      <c r="BG640" s="5">
        <f t="shared" si="888"/>
        <v>1.1183186484077185E-5</v>
      </c>
      <c r="BH640" s="5">
        <f t="shared" si="889"/>
        <v>6.0518353649031618E-6</v>
      </c>
      <c r="BI640" s="5">
        <f t="shared" si="890"/>
        <v>2.6199839436489384E-6</v>
      </c>
      <c r="BJ640" s="8">
        <f t="shared" si="891"/>
        <v>0.71473356044942404</v>
      </c>
      <c r="BK640" s="8">
        <f t="shared" si="892"/>
        <v>0.18497841684345859</v>
      </c>
      <c r="BL640" s="8">
        <f t="shared" si="893"/>
        <v>9.6196103815668663E-2</v>
      </c>
      <c r="BM640" s="8">
        <f t="shared" si="894"/>
        <v>0.52867631738709631</v>
      </c>
      <c r="BN640" s="8">
        <f t="shared" si="895"/>
        <v>0.46445519312728595</v>
      </c>
    </row>
    <row r="641" spans="1:66" x14ac:dyDescent="0.25">
      <c r="A641" t="s">
        <v>154</v>
      </c>
      <c r="B641" t="s">
        <v>498</v>
      </c>
      <c r="C641" t="s">
        <v>174</v>
      </c>
      <c r="D641" t="s">
        <v>527</v>
      </c>
      <c r="E641">
        <f>VLOOKUP(A641,home!$A$2:$E$405,3,FALSE)</f>
        <v>1.3447</v>
      </c>
      <c r="F641" t="e">
        <f>VLOOKUP(B641,home!$B$2:$E$405,3,FALSE)</f>
        <v>#N/A</v>
      </c>
      <c r="G641">
        <f>VLOOKUP(C641,away!$B$2:$E$405,4,FALSE)</f>
        <v>0.74370000000000003</v>
      </c>
      <c r="H641">
        <f>VLOOKUP(A641,away!$A$2:$E$405,3,FALSE)</f>
        <v>1.05</v>
      </c>
      <c r="I641">
        <f>VLOOKUP(C641,away!$B$2:$E$405,3,FALSE)</f>
        <v>1.1028</v>
      </c>
      <c r="J641" t="e">
        <f>VLOOKUP(B641,home!$B$2:$E$405,4,FALSE)</f>
        <v>#N/A</v>
      </c>
      <c r="K641" s="3" t="e">
        <f t="shared" si="840"/>
        <v>#N/A</v>
      </c>
      <c r="L641" s="3" t="e">
        <f t="shared" si="841"/>
        <v>#N/A</v>
      </c>
      <c r="M641" s="5" t="e">
        <f t="shared" si="842"/>
        <v>#N/A</v>
      </c>
      <c r="N641" s="5" t="e">
        <f t="shared" si="843"/>
        <v>#N/A</v>
      </c>
      <c r="O641" s="5" t="e">
        <f t="shared" si="844"/>
        <v>#N/A</v>
      </c>
      <c r="P641" s="5" t="e">
        <f t="shared" si="845"/>
        <v>#N/A</v>
      </c>
      <c r="Q641" s="5" t="e">
        <f t="shared" si="846"/>
        <v>#N/A</v>
      </c>
      <c r="R641" s="5" t="e">
        <f t="shared" si="847"/>
        <v>#N/A</v>
      </c>
      <c r="S641" s="5" t="e">
        <f t="shared" si="848"/>
        <v>#N/A</v>
      </c>
      <c r="T641" s="5" t="e">
        <f t="shared" si="849"/>
        <v>#N/A</v>
      </c>
      <c r="U641" s="5" t="e">
        <f t="shared" si="850"/>
        <v>#N/A</v>
      </c>
      <c r="V641" s="5" t="e">
        <f t="shared" si="851"/>
        <v>#N/A</v>
      </c>
      <c r="W641" s="5" t="e">
        <f t="shared" si="852"/>
        <v>#N/A</v>
      </c>
      <c r="X641" s="5" t="e">
        <f t="shared" si="853"/>
        <v>#N/A</v>
      </c>
      <c r="Y641" s="5" t="e">
        <f t="shared" si="854"/>
        <v>#N/A</v>
      </c>
      <c r="Z641" s="5" t="e">
        <f t="shared" si="855"/>
        <v>#N/A</v>
      </c>
      <c r="AA641" s="5" t="e">
        <f t="shared" si="856"/>
        <v>#N/A</v>
      </c>
      <c r="AB641" s="5" t="e">
        <f t="shared" si="857"/>
        <v>#N/A</v>
      </c>
      <c r="AC641" s="5" t="e">
        <f t="shared" si="858"/>
        <v>#N/A</v>
      </c>
      <c r="AD641" s="5" t="e">
        <f t="shared" si="859"/>
        <v>#N/A</v>
      </c>
      <c r="AE641" s="5" t="e">
        <f t="shared" si="860"/>
        <v>#N/A</v>
      </c>
      <c r="AF641" s="5" t="e">
        <f t="shared" si="861"/>
        <v>#N/A</v>
      </c>
      <c r="AG641" s="5" t="e">
        <f t="shared" si="862"/>
        <v>#N/A</v>
      </c>
      <c r="AH641" s="5" t="e">
        <f t="shared" si="863"/>
        <v>#N/A</v>
      </c>
      <c r="AI641" s="5" t="e">
        <f t="shared" si="864"/>
        <v>#N/A</v>
      </c>
      <c r="AJ641" s="5" t="e">
        <f t="shared" si="865"/>
        <v>#N/A</v>
      </c>
      <c r="AK641" s="5" t="e">
        <f t="shared" si="866"/>
        <v>#N/A</v>
      </c>
      <c r="AL641" s="5" t="e">
        <f t="shared" si="867"/>
        <v>#N/A</v>
      </c>
      <c r="AM641" s="5" t="e">
        <f t="shared" si="868"/>
        <v>#N/A</v>
      </c>
      <c r="AN641" s="5" t="e">
        <f t="shared" si="869"/>
        <v>#N/A</v>
      </c>
      <c r="AO641" s="5" t="e">
        <f t="shared" si="870"/>
        <v>#N/A</v>
      </c>
      <c r="AP641" s="5" t="e">
        <f t="shared" si="871"/>
        <v>#N/A</v>
      </c>
      <c r="AQ641" s="5" t="e">
        <f t="shared" si="872"/>
        <v>#N/A</v>
      </c>
      <c r="AR641" s="5" t="e">
        <f t="shared" si="873"/>
        <v>#N/A</v>
      </c>
      <c r="AS641" s="5" t="e">
        <f t="shared" si="874"/>
        <v>#N/A</v>
      </c>
      <c r="AT641" s="5" t="e">
        <f t="shared" si="875"/>
        <v>#N/A</v>
      </c>
      <c r="AU641" s="5" t="e">
        <f t="shared" si="876"/>
        <v>#N/A</v>
      </c>
      <c r="AV641" s="5" t="e">
        <f t="shared" si="877"/>
        <v>#N/A</v>
      </c>
      <c r="AW641" s="5" t="e">
        <f t="shared" si="878"/>
        <v>#N/A</v>
      </c>
      <c r="AX641" s="5" t="e">
        <f t="shared" si="879"/>
        <v>#N/A</v>
      </c>
      <c r="AY641" s="5" t="e">
        <f t="shared" si="880"/>
        <v>#N/A</v>
      </c>
      <c r="AZ641" s="5" t="e">
        <f t="shared" si="881"/>
        <v>#N/A</v>
      </c>
      <c r="BA641" s="5" t="e">
        <f t="shared" si="882"/>
        <v>#N/A</v>
      </c>
      <c r="BB641" s="5" t="e">
        <f t="shared" si="883"/>
        <v>#N/A</v>
      </c>
      <c r="BC641" s="5" t="e">
        <f t="shared" si="884"/>
        <v>#N/A</v>
      </c>
      <c r="BD641" s="5" t="e">
        <f t="shared" si="885"/>
        <v>#N/A</v>
      </c>
      <c r="BE641" s="5" t="e">
        <f t="shared" si="886"/>
        <v>#N/A</v>
      </c>
      <c r="BF641" s="5" t="e">
        <f t="shared" si="887"/>
        <v>#N/A</v>
      </c>
      <c r="BG641" s="5" t="e">
        <f t="shared" si="888"/>
        <v>#N/A</v>
      </c>
      <c r="BH641" s="5" t="e">
        <f t="shared" si="889"/>
        <v>#N/A</v>
      </c>
      <c r="BI641" s="5" t="e">
        <f t="shared" si="890"/>
        <v>#N/A</v>
      </c>
      <c r="BJ641" s="8" t="e">
        <f t="shared" si="891"/>
        <v>#N/A</v>
      </c>
      <c r="BK641" s="8" t="e">
        <f t="shared" si="892"/>
        <v>#N/A</v>
      </c>
      <c r="BL641" s="8" t="e">
        <f t="shared" si="893"/>
        <v>#N/A</v>
      </c>
      <c r="BM641" s="8" t="e">
        <f t="shared" si="894"/>
        <v>#N/A</v>
      </c>
      <c r="BN641" s="8" t="e">
        <f t="shared" si="895"/>
        <v>#N/A</v>
      </c>
    </row>
    <row r="642" spans="1:66" x14ac:dyDescent="0.25">
      <c r="A642" t="s">
        <v>154</v>
      </c>
      <c r="B642" t="s">
        <v>171</v>
      </c>
      <c r="C642" t="s">
        <v>168</v>
      </c>
      <c r="D642" t="s">
        <v>527</v>
      </c>
      <c r="E642">
        <f>VLOOKUP(A642,home!$A$2:$E$405,3,FALSE)</f>
        <v>1.3447</v>
      </c>
      <c r="F642">
        <f>VLOOKUP(B642,home!$B$2:$E$405,3,FALSE)</f>
        <v>0.9002</v>
      </c>
      <c r="G642">
        <f>VLOOKUP(C642,away!$B$2:$E$405,4,FALSE)</f>
        <v>1.1351</v>
      </c>
      <c r="H642">
        <f>VLOOKUP(A642,away!$A$2:$E$405,3,FALSE)</f>
        <v>1.05</v>
      </c>
      <c r="I642">
        <f>VLOOKUP(C642,away!$B$2:$E$405,3,FALSE)</f>
        <v>0.60150000000000003</v>
      </c>
      <c r="J642">
        <f>VLOOKUP(B642,home!$B$2:$E$405,4,FALSE)</f>
        <v>1.0024999999999999</v>
      </c>
      <c r="K642" s="3">
        <f t="shared" si="840"/>
        <v>1.3740373467939999</v>
      </c>
      <c r="L642" s="3">
        <f t="shared" si="841"/>
        <v>0.63315393750000004</v>
      </c>
      <c r="M642" s="5">
        <f t="shared" si="842"/>
        <v>0.13436553976948332</v>
      </c>
      <c r="N642" s="5">
        <f t="shared" si="843"/>
        <v>0.18462326976540452</v>
      </c>
      <c r="O642" s="5">
        <f t="shared" si="844"/>
        <v>8.5074070569361199E-2</v>
      </c>
      <c r="P642" s="5">
        <f t="shared" si="845"/>
        <v>0.11689495020609057</v>
      </c>
      <c r="Q642" s="5">
        <f t="shared" si="846"/>
        <v>0.12683963387244471</v>
      </c>
      <c r="R642" s="5">
        <f t="shared" si="847"/>
        <v>2.6932491380071959E-2</v>
      </c>
      <c r="S642" s="5">
        <f t="shared" si="848"/>
        <v>2.5423984094297931E-2</v>
      </c>
      <c r="T642" s="5">
        <f t="shared" si="849"/>
        <v>8.030901361739673E-2</v>
      </c>
      <c r="U642" s="5">
        <f t="shared" si="850"/>
        <v>3.700624899842634E-2</v>
      </c>
      <c r="V642" s="5">
        <f t="shared" si="851"/>
        <v>2.4575872651756369E-3</v>
      </c>
      <c r="W642" s="5">
        <f t="shared" si="852"/>
        <v>5.8094131331472072E-2</v>
      </c>
      <c r="X642" s="5">
        <f t="shared" si="853"/>
        <v>3.6782527998163658E-2</v>
      </c>
      <c r="Y642" s="5">
        <f t="shared" si="854"/>
        <v>1.1644501216620657E-2</v>
      </c>
      <c r="Z642" s="5">
        <f t="shared" si="855"/>
        <v>5.6841376546591244E-3</v>
      </c>
      <c r="AA642" s="5">
        <f t="shared" si="856"/>
        <v>7.8102174218196915E-3</v>
      </c>
      <c r="AB642" s="5">
        <f t="shared" si="857"/>
        <v>5.3657652120807026E-3</v>
      </c>
      <c r="AC642" s="5">
        <f t="shared" si="858"/>
        <v>1.3362779878432903E-4</v>
      </c>
      <c r="AD642" s="5">
        <f t="shared" si="859"/>
        <v>1.9955876519749519E-2</v>
      </c>
      <c r="AE642" s="5">
        <f t="shared" si="860"/>
        <v>1.2635141794743204E-2</v>
      </c>
      <c r="AF642" s="5">
        <f t="shared" si="861"/>
        <v>3.9999948891062389E-3</v>
      </c>
      <c r="AG642" s="5">
        <f t="shared" si="862"/>
        <v>8.4420417133916376E-4</v>
      </c>
      <c r="AH642" s="5">
        <f t="shared" si="863"/>
        <v>8.9973353433485989E-4</v>
      </c>
      <c r="AI642" s="5">
        <f t="shared" si="864"/>
        <v>1.236267478339059E-3</v>
      </c>
      <c r="AJ642" s="5">
        <f t="shared" si="865"/>
        <v>8.4933884293235482E-4</v>
      </c>
      <c r="AK642" s="5">
        <f t="shared" si="866"/>
        <v>3.8900776342395277E-4</v>
      </c>
      <c r="AL642" s="5">
        <f t="shared" si="867"/>
        <v>4.6501252960668123E-6</v>
      </c>
      <c r="AM642" s="5">
        <f t="shared" si="868"/>
        <v>5.4840239252290602E-3</v>
      </c>
      <c r="AN642" s="5">
        <f t="shared" si="869"/>
        <v>3.4722313416029852E-3</v>
      </c>
      <c r="AO642" s="5">
        <f t="shared" si="870"/>
        <v>1.0992284729234188E-3</v>
      </c>
      <c r="AP642" s="5">
        <f t="shared" si="871"/>
        <v>2.319936119478583E-4</v>
      </c>
      <c r="AQ642" s="5">
        <f t="shared" si="872"/>
        <v>3.6721917219908379E-5</v>
      </c>
      <c r="AR642" s="5">
        <f t="shared" si="873"/>
        <v>1.1393396599298167E-4</v>
      </c>
      <c r="AS642" s="5">
        <f t="shared" si="874"/>
        <v>1.5654952434271434E-4</v>
      </c>
      <c r="AT642" s="5">
        <f t="shared" si="875"/>
        <v>1.0755244653486299E-4</v>
      </c>
      <c r="AU642" s="5">
        <f t="shared" si="876"/>
        <v>4.9260359425988876E-5</v>
      </c>
      <c r="AV642" s="5">
        <f t="shared" si="877"/>
        <v>1.6921393391951142E-5</v>
      </c>
      <c r="AW642" s="5">
        <f t="shared" si="878"/>
        <v>1.1237507727642053E-7</v>
      </c>
      <c r="AX642" s="5">
        <f t="shared" si="879"/>
        <v>1.255875613996091E-3</v>
      </c>
      <c r="AY642" s="5">
        <f t="shared" si="880"/>
        <v>7.9516259001185499E-4</v>
      </c>
      <c r="AZ642" s="5">
        <f t="shared" si="881"/>
        <v>2.5173016240935211E-4</v>
      </c>
      <c r="BA642" s="5">
        <f t="shared" si="882"/>
        <v>5.3127981172331935E-5</v>
      </c>
      <c r="BB642" s="5">
        <f t="shared" si="883"/>
        <v>8.4095476176719563E-6</v>
      </c>
      <c r="BC642" s="5">
        <f t="shared" si="884"/>
        <v>1.0649076373445495E-6</v>
      </c>
      <c r="BD642" s="5">
        <f t="shared" si="885"/>
        <v>1.2022956530574567E-5</v>
      </c>
      <c r="BE642" s="5">
        <f t="shared" si="886"/>
        <v>1.6519991291890271E-5</v>
      </c>
      <c r="BF642" s="5">
        <f t="shared" si="887"/>
        <v>1.1349542501884448E-5</v>
      </c>
      <c r="BG642" s="5">
        <f t="shared" si="888"/>
        <v>5.1982317555383459E-6</v>
      </c>
      <c r="BH642" s="5">
        <f t="shared" si="889"/>
        <v>1.7856411423500565E-6</v>
      </c>
      <c r="BI642" s="5">
        <f t="shared" si="890"/>
        <v>4.9070752351217562E-7</v>
      </c>
      <c r="BJ642" s="8">
        <f t="shared" si="891"/>
        <v>0.54841786524820824</v>
      </c>
      <c r="BK642" s="8">
        <f t="shared" si="892"/>
        <v>0.28007550184913965</v>
      </c>
      <c r="BL642" s="8">
        <f t="shared" si="893"/>
        <v>0.16605472596122442</v>
      </c>
      <c r="BM642" s="8">
        <f t="shared" si="894"/>
        <v>0.32470722493544069</v>
      </c>
      <c r="BN642" s="8">
        <f t="shared" si="895"/>
        <v>0.6747299555628562</v>
      </c>
    </row>
    <row r="643" spans="1:66" x14ac:dyDescent="0.25">
      <c r="A643" t="s">
        <v>154</v>
      </c>
      <c r="B643" t="s">
        <v>158</v>
      </c>
      <c r="C643" t="s">
        <v>156</v>
      </c>
      <c r="D643" t="s">
        <v>527</v>
      </c>
      <c r="E643">
        <f>VLOOKUP(A643,home!$A$2:$E$405,3,FALSE)</f>
        <v>1.3447</v>
      </c>
      <c r="F643">
        <f>VLOOKUP(B643,home!$B$2:$E$405,3,FALSE)</f>
        <v>0.93940000000000001</v>
      </c>
      <c r="G643">
        <f>VLOOKUP(C643,away!$B$2:$E$405,4,FALSE)</f>
        <v>0.82189999999999996</v>
      </c>
      <c r="H643">
        <f>VLOOKUP(A643,away!$A$2:$E$405,3,FALSE)</f>
        <v>1.05</v>
      </c>
      <c r="I643">
        <f>VLOOKUP(C643,away!$B$2:$E$405,3,FALSE)</f>
        <v>0.80200000000000005</v>
      </c>
      <c r="J643">
        <f>VLOOKUP(B643,home!$B$2:$E$405,4,FALSE)</f>
        <v>1.1028</v>
      </c>
      <c r="K643" s="3">
        <f t="shared" si="840"/>
        <v>1.038233268842</v>
      </c>
      <c r="L643" s="3">
        <f t="shared" si="841"/>
        <v>0.92866788000000011</v>
      </c>
      <c r="M643" s="5">
        <f t="shared" si="842"/>
        <v>0.13988968254124023</v>
      </c>
      <c r="N643" s="5">
        <f t="shared" si="843"/>
        <v>0.14523812238206149</v>
      </c>
      <c r="O643" s="5">
        <f t="shared" si="844"/>
        <v>0.12991105491944657</v>
      </c>
      <c r="P643" s="5">
        <f t="shared" si="845"/>
        <v>0.13487797920772959</v>
      </c>
      <c r="Q643" s="5">
        <f t="shared" si="846"/>
        <v>7.5395525280601047E-2</v>
      </c>
      <c r="R643" s="5">
        <f t="shared" si="847"/>
        <v>6.032211198030301E-2</v>
      </c>
      <c r="S643" s="5">
        <f t="shared" si="848"/>
        <v>3.2511456428885692E-2</v>
      </c>
      <c r="T643" s="5">
        <f t="shared" si="849"/>
        <v>7.0017402623822195E-2</v>
      </c>
      <c r="U643" s="5">
        <f t="shared" si="850"/>
        <v>6.262842350476315E-2</v>
      </c>
      <c r="V643" s="5">
        <f t="shared" si="851"/>
        <v>3.4829663747801233E-3</v>
      </c>
      <c r="W643" s="5">
        <f t="shared" si="852"/>
        <v>2.6092714222712692E-2</v>
      </c>
      <c r="X643" s="5">
        <f t="shared" si="853"/>
        <v>2.4231465600652445E-2</v>
      </c>
      <c r="Y643" s="5">
        <f t="shared" si="854"/>
        <v>1.1251491894325415E-2</v>
      </c>
      <c r="Z643" s="5">
        <f t="shared" si="855"/>
        <v>1.8673069283290204E-2</v>
      </c>
      <c r="AA643" s="5">
        <f t="shared" si="856"/>
        <v>1.9387001761303528E-2</v>
      </c>
      <c r="AB643" s="5">
        <f t="shared" si="857"/>
        <v>1.0064115105841884E-2</v>
      </c>
      <c r="AC643" s="5">
        <f t="shared" si="858"/>
        <v>2.0988657711600825E-4</v>
      </c>
      <c r="AD643" s="5">
        <f t="shared" si="859"/>
        <v>6.772580995101786E-3</v>
      </c>
      <c r="AE643" s="5">
        <f t="shared" si="860"/>
        <v>6.2894784348494666E-3</v>
      </c>
      <c r="AF643" s="5">
        <f t="shared" si="861"/>
        <v>2.9204183021986859E-3</v>
      </c>
      <c r="AG643" s="5">
        <f t="shared" si="862"/>
        <v>9.0403289113868458E-4</v>
      </c>
      <c r="AH643" s="5">
        <f t="shared" si="863"/>
        <v>4.3352699161015584E-3</v>
      </c>
      <c r="AI643" s="5">
        <f t="shared" si="864"/>
        <v>4.5010214563065039E-3</v>
      </c>
      <c r="AJ643" s="5">
        <f t="shared" si="865"/>
        <v>2.3365551098545401E-3</v>
      </c>
      <c r="AK643" s="5">
        <f t="shared" si="866"/>
        <v>8.0862974984458578E-4</v>
      </c>
      <c r="AL643" s="5">
        <f t="shared" si="867"/>
        <v>8.0946862899310251E-6</v>
      </c>
      <c r="AM643" s="5">
        <f t="shared" si="868"/>
        <v>1.4063037810083468E-3</v>
      </c>
      <c r="AN643" s="5">
        <f t="shared" si="869"/>
        <v>1.3059891509450059E-3</v>
      </c>
      <c r="AO643" s="5">
        <f t="shared" si="870"/>
        <v>6.0641508805554919E-4</v>
      </c>
      <c r="AP643" s="5">
        <f t="shared" si="871"/>
        <v>1.8771940474152012E-4</v>
      </c>
      <c r="AQ643" s="5">
        <f t="shared" si="872"/>
        <v>4.3582245409042362E-5</v>
      </c>
      <c r="AR643" s="5">
        <f t="shared" si="873"/>
        <v>8.0520518444276285E-4</v>
      </c>
      <c r="AS643" s="5">
        <f t="shared" si="874"/>
        <v>8.3599081073253514E-4</v>
      </c>
      <c r="AT643" s="5">
        <f t="shared" si="875"/>
        <v>4.3397673607435677E-4</v>
      </c>
      <c r="AU643" s="5">
        <f t="shared" si="876"/>
        <v>1.5018969509862043E-4</v>
      </c>
      <c r="AV643" s="5">
        <f t="shared" si="877"/>
        <v>3.8982984522156E-5</v>
      </c>
      <c r="AW643" s="5">
        <f t="shared" si="878"/>
        <v>2.1679680994830865E-7</v>
      </c>
      <c r="AX643" s="5">
        <f t="shared" si="879"/>
        <v>2.433452285901932E-4</v>
      </c>
      <c r="AY643" s="5">
        <f t="shared" si="880"/>
        <v>2.2598689754297014E-4</v>
      </c>
      <c r="AZ643" s="5">
        <f t="shared" si="881"/>
        <v>1.0493338652450363E-4</v>
      </c>
      <c r="BA643" s="5">
        <f t="shared" si="882"/>
        <v>3.2482755201643793E-5</v>
      </c>
      <c r="BB643" s="5">
        <f t="shared" si="883"/>
        <v>7.5414228524173795E-6</v>
      </c>
      <c r="BC643" s="5">
        <f t="shared" si="884"/>
        <v>1.4006954345076007E-6</v>
      </c>
      <c r="BD643" s="5">
        <f t="shared" si="885"/>
        <v>1.246280319335782E-4</v>
      </c>
      <c r="BE643" s="5">
        <f t="shared" si="886"/>
        <v>1.2939296898374406E-4</v>
      </c>
      <c r="BF643" s="5">
        <f t="shared" si="887"/>
        <v>6.717004257658204E-5</v>
      </c>
      <c r="BG643" s="5">
        <f t="shared" si="888"/>
        <v>2.3246057624180361E-5</v>
      </c>
      <c r="BH643" s="5">
        <f t="shared" si="889"/>
        <v>6.0337075987105685E-6</v>
      </c>
      <c r="BI643" s="5">
        <f t="shared" si="890"/>
        <v>1.2528791926892178E-6</v>
      </c>
      <c r="BJ643" s="8">
        <f t="shared" si="891"/>
        <v>0.3732789326837696</v>
      </c>
      <c r="BK643" s="8">
        <f t="shared" si="892"/>
        <v>0.31120605271358459</v>
      </c>
      <c r="BL643" s="8">
        <f t="shared" si="893"/>
        <v>0.29691025260254517</v>
      </c>
      <c r="BM643" s="8">
        <f t="shared" si="894"/>
        <v>0.31420806087107461</v>
      </c>
      <c r="BN643" s="8">
        <f t="shared" si="895"/>
        <v>0.68563447631138186</v>
      </c>
    </row>
    <row r="644" spans="1:66" x14ac:dyDescent="0.25">
      <c r="A644" t="s">
        <v>24</v>
      </c>
      <c r="B644" t="s">
        <v>292</v>
      </c>
      <c r="C644" t="s">
        <v>180</v>
      </c>
      <c r="D644" t="s">
        <v>527</v>
      </c>
      <c r="E644">
        <f>VLOOKUP(A644,home!$A$2:$E$405,3,FALSE)</f>
        <v>1.6263000000000001</v>
      </c>
      <c r="F644">
        <f>VLOOKUP(B644,home!$B$2:$E$405,3,FALSE)</f>
        <v>1.5858000000000001</v>
      </c>
      <c r="G644">
        <f>VLOOKUP(C644,away!$B$2:$E$405,4,FALSE)</f>
        <v>1.0356000000000001</v>
      </c>
      <c r="H644">
        <f>VLOOKUP(A644,away!$A$2:$E$405,3,FALSE)</f>
        <v>1.4262999999999999</v>
      </c>
      <c r="I644">
        <f>VLOOKUP(C644,away!$B$2:$E$405,3,FALSE)</f>
        <v>0.66420000000000001</v>
      </c>
      <c r="J644">
        <f>VLOOKUP(B644,home!$B$2:$E$405,4,FALSE)</f>
        <v>0.88560000000000005</v>
      </c>
      <c r="K644" s="3">
        <f t="shared" si="840"/>
        <v>2.6707984608240003</v>
      </c>
      <c r="L644" s="3">
        <f t="shared" si="841"/>
        <v>0.83897179617600004</v>
      </c>
      <c r="M644" s="5">
        <f t="shared" si="842"/>
        <v>2.9903783832807382E-2</v>
      </c>
      <c r="N644" s="5">
        <f t="shared" si="843"/>
        <v>7.9866979833475571E-2</v>
      </c>
      <c r="O644" s="5">
        <f t="shared" si="844"/>
        <v>2.508843123466924E-2</v>
      </c>
      <c r="P644" s="5">
        <f t="shared" si="845"/>
        <v>6.700614352604338E-2</v>
      </c>
      <c r="Q644" s="5">
        <f t="shared" si="846"/>
        <v>0.10665430340495403</v>
      </c>
      <c r="R644" s="5">
        <f t="shared" si="847"/>
        <v>1.0524243108094257E-2</v>
      </c>
      <c r="S644" s="5">
        <f t="shared" si="848"/>
        <v>3.753557823430817E-2</v>
      </c>
      <c r="T644" s="5">
        <f t="shared" si="849"/>
        <v>8.947995249755436E-2</v>
      </c>
      <c r="U644" s="5">
        <f t="shared" si="850"/>
        <v>2.810813229443573E-2</v>
      </c>
      <c r="V644" s="5">
        <f t="shared" si="851"/>
        <v>9.3452103161672535E-3</v>
      </c>
      <c r="W644" s="5">
        <f t="shared" si="852"/>
        <v>9.4950716458069059E-2</v>
      </c>
      <c r="X644" s="5">
        <f t="shared" si="853"/>
        <v>7.9660973135024293E-2</v>
      </c>
      <c r="Y644" s="5">
        <f t="shared" si="854"/>
        <v>3.3416654858109705E-2</v>
      </c>
      <c r="Z644" s="5">
        <f t="shared" si="855"/>
        <v>2.9431810479302431E-3</v>
      </c>
      <c r="AA644" s="5">
        <f t="shared" si="856"/>
        <v>7.8606434127384602E-3</v>
      </c>
      <c r="AB644" s="5">
        <f t="shared" si="857"/>
        <v>1.04970971639141E-2</v>
      </c>
      <c r="AC644" s="5">
        <f t="shared" si="858"/>
        <v>1.3087526549047787E-3</v>
      </c>
      <c r="AD644" s="5">
        <f t="shared" si="859"/>
        <v>6.3398556842586745E-2</v>
      </c>
      <c r="AE644" s="5">
        <f t="shared" si="860"/>
        <v>5.3189601109191235E-2</v>
      </c>
      <c r="AF644" s="5">
        <f t="shared" si="861"/>
        <v>2.2312287590231565E-2</v>
      </c>
      <c r="AG644" s="5">
        <f t="shared" si="862"/>
        <v>6.2397933321240188E-3</v>
      </c>
      <c r="AH644" s="5">
        <f t="shared" si="863"/>
        <v>6.1731147256329931E-4</v>
      </c>
      <c r="AI644" s="5">
        <f t="shared" si="864"/>
        <v>1.6487145307710568E-3</v>
      </c>
      <c r="AJ644" s="5">
        <f t="shared" si="865"/>
        <v>2.2016921155607514E-3</v>
      </c>
      <c r="AK644" s="5">
        <f t="shared" si="866"/>
        <v>1.9600919711493308E-3</v>
      </c>
      <c r="AL644" s="5">
        <f t="shared" si="867"/>
        <v>1.1730216981896508E-4</v>
      </c>
      <c r="AM644" s="5">
        <f t="shared" si="868"/>
        <v>3.3864953606728677E-2</v>
      </c>
      <c r="AN644" s="5">
        <f t="shared" si="869"/>
        <v>2.8411740954854069E-2</v>
      </c>
      <c r="AO644" s="5">
        <f t="shared" si="870"/>
        <v>1.191832467069057E-2</v>
      </c>
      <c r="AP644" s="5">
        <f t="shared" si="871"/>
        <v>3.3330460854593342E-3</v>
      </c>
      <c r="AQ644" s="5">
        <f t="shared" si="872"/>
        <v>6.9908291526380069E-4</v>
      </c>
      <c r="AR644" s="5">
        <f t="shared" si="873"/>
        <v>1.0358138298729659E-4</v>
      </c>
      <c r="AS644" s="5">
        <f t="shared" si="874"/>
        <v>2.7664499825249297E-4</v>
      </c>
      <c r="AT644" s="5">
        <f t="shared" si="875"/>
        <v>3.6943151776370835E-4</v>
      </c>
      <c r="AU644" s="5">
        <f t="shared" si="876"/>
        <v>3.2889237634106222E-4</v>
      </c>
      <c r="AV644" s="5">
        <f t="shared" si="877"/>
        <v>2.1960131312711423E-4</v>
      </c>
      <c r="AW644" s="5">
        <f t="shared" si="878"/>
        <v>7.3011626506597772E-6</v>
      </c>
      <c r="AX644" s="5">
        <f t="shared" si="879"/>
        <v>1.5074410994787861E-2</v>
      </c>
      <c r="AY644" s="5">
        <f t="shared" si="880"/>
        <v>1.2647005668592417E-2</v>
      </c>
      <c r="AZ644" s="5">
        <f t="shared" si="881"/>
        <v>5.3052405310135163E-3</v>
      </c>
      <c r="BA644" s="5">
        <f t="shared" si="882"/>
        <v>1.4836490591500421E-3</v>
      </c>
      <c r="BB644" s="5">
        <f t="shared" si="883"/>
        <v>3.111849290124858E-4</v>
      </c>
      <c r="BC644" s="5">
        <f t="shared" si="884"/>
        <v>5.2215075767301268E-5</v>
      </c>
      <c r="BD644" s="5">
        <f t="shared" si="885"/>
        <v>1.4483643155874395E-5</v>
      </c>
      <c r="BE644" s="5">
        <f t="shared" si="886"/>
        <v>3.8682891847833397E-5</v>
      </c>
      <c r="BF644" s="5">
        <f t="shared" si="887"/>
        <v>5.1657104003707363E-5</v>
      </c>
      <c r="BG644" s="5">
        <f t="shared" si="888"/>
        <v>4.5988571287908975E-5</v>
      </c>
      <c r="BH644" s="5">
        <f t="shared" si="889"/>
        <v>3.0706551352810535E-5</v>
      </c>
      <c r="BI644" s="5">
        <f t="shared" si="890"/>
        <v>1.6402202018059883E-5</v>
      </c>
      <c r="BJ644" s="8">
        <f t="shared" si="891"/>
        <v>0.74227067355264065</v>
      </c>
      <c r="BK644" s="8">
        <f t="shared" si="892"/>
        <v>0.15786377640264235</v>
      </c>
      <c r="BL644" s="8">
        <f t="shared" si="893"/>
        <v>9.0002429856034072E-2</v>
      </c>
      <c r="BM644" s="8">
        <f t="shared" si="894"/>
        <v>0.66139647141326174</v>
      </c>
      <c r="BN644" s="8">
        <f t="shared" si="895"/>
        <v>0.31904388494004382</v>
      </c>
    </row>
    <row r="645" spans="1:66" x14ac:dyDescent="0.25">
      <c r="A645" t="s">
        <v>24</v>
      </c>
      <c r="B645" t="s">
        <v>25</v>
      </c>
      <c r="C645" t="s">
        <v>183</v>
      </c>
      <c r="D645" t="s">
        <v>527</v>
      </c>
      <c r="E645">
        <f>VLOOKUP(A645,home!$A$2:$E$405,3,FALSE)</f>
        <v>1.6263000000000001</v>
      </c>
      <c r="F645">
        <f>VLOOKUP(B645,home!$B$2:$E$405,3,FALSE)</f>
        <v>1.1651</v>
      </c>
      <c r="G645">
        <f>VLOOKUP(C645,away!$B$2:$E$405,4,FALSE)</f>
        <v>1.2621</v>
      </c>
      <c r="H645">
        <f>VLOOKUP(A645,away!$A$2:$E$405,3,FALSE)</f>
        <v>1.4262999999999999</v>
      </c>
      <c r="I645">
        <f>VLOOKUP(C645,away!$B$2:$E$405,3,FALSE)</f>
        <v>0.88560000000000005</v>
      </c>
      <c r="J645">
        <f>VLOOKUP(B645,home!$B$2:$E$405,4,FALSE)</f>
        <v>0.84870000000000001</v>
      </c>
      <c r="K645" s="3">
        <f t="shared" si="840"/>
        <v>2.3914297682730004</v>
      </c>
      <c r="L645" s="3">
        <f t="shared" si="841"/>
        <v>1.0720195173360001</v>
      </c>
      <c r="M645" s="5">
        <f t="shared" si="842"/>
        <v>3.1321538546674861E-2</v>
      </c>
      <c r="N645" s="5">
        <f t="shared" si="843"/>
        <v>7.49032596686285E-2</v>
      </c>
      <c r="O645" s="5">
        <f t="shared" si="844"/>
        <v>3.3577300635027306E-2</v>
      </c>
      <c r="P645" s="5">
        <f t="shared" si="845"/>
        <v>8.0297756276856203E-2</v>
      </c>
      <c r="Q645" s="5">
        <f t="shared" si="846"/>
        <v>8.9562942456120342E-2</v>
      </c>
      <c r="R645" s="5">
        <f t="shared" si="847"/>
        <v>1.7997760810103871E-2</v>
      </c>
      <c r="S645" s="5">
        <f t="shared" si="848"/>
        <v>5.1464024137009567E-2</v>
      </c>
      <c r="T645" s="5">
        <f t="shared" si="849"/>
        <v>9.601322234300208E-2</v>
      </c>
      <c r="U645" s="5">
        <f t="shared" si="850"/>
        <v>4.3040380963539578E-2</v>
      </c>
      <c r="V645" s="5">
        <f t="shared" si="851"/>
        <v>1.4659580946268493E-2</v>
      </c>
      <c r="W645" s="5">
        <f t="shared" si="852"/>
        <v>7.1394495574562636E-2</v>
      </c>
      <c r="X645" s="5">
        <f t="shared" si="853"/>
        <v>7.6536292686289822E-2</v>
      </c>
      <c r="Y645" s="5">
        <f t="shared" si="854"/>
        <v>4.1024199772121628E-2</v>
      </c>
      <c r="Z645" s="5">
        <f t="shared" si="855"/>
        <v>6.4313169522587773E-3</v>
      </c>
      <c r="AA645" s="5">
        <f t="shared" si="856"/>
        <v>1.5380042808830425E-2</v>
      </c>
      <c r="AB645" s="5">
        <f t="shared" si="857"/>
        <v>1.839014610517509E-2</v>
      </c>
      <c r="AC645" s="5">
        <f t="shared" si="858"/>
        <v>2.3488857679160816E-3</v>
      </c>
      <c r="AD645" s="5">
        <f t="shared" si="859"/>
        <v>4.2683730501961024E-2</v>
      </c>
      <c r="AE645" s="5">
        <f t="shared" si="860"/>
        <v>4.5757792170812155E-2</v>
      </c>
      <c r="AF645" s="5">
        <f t="shared" si="861"/>
        <v>2.4526623138657527E-2</v>
      </c>
      <c r="AG645" s="5">
        <f t="shared" si="862"/>
        <v>8.7643395663285391E-3</v>
      </c>
      <c r="AH645" s="5">
        <f t="shared" si="863"/>
        <v>1.723624323748822E-3</v>
      </c>
      <c r="AI645" s="5">
        <f t="shared" si="864"/>
        <v>4.1219265171323523E-3</v>
      </c>
      <c r="AJ645" s="5">
        <f t="shared" si="865"/>
        <v>4.9286488878520799E-3</v>
      </c>
      <c r="AK645" s="5">
        <f t="shared" si="866"/>
        <v>3.9288392225916924E-3</v>
      </c>
      <c r="AL645" s="5">
        <f t="shared" si="867"/>
        <v>2.4086972181553326E-4</v>
      </c>
      <c r="AM645" s="5">
        <f t="shared" si="868"/>
        <v>2.0415028748666377E-2</v>
      </c>
      <c r="AN645" s="5">
        <f t="shared" si="869"/>
        <v>2.1885309265545893E-2</v>
      </c>
      <c r="AO645" s="5">
        <f t="shared" si="870"/>
        <v>1.1730739337799799E-2</v>
      </c>
      <c r="AP645" s="5">
        <f t="shared" si="871"/>
        <v>4.1918605076341903E-3</v>
      </c>
      <c r="AQ645" s="5">
        <f t="shared" si="872"/>
        <v>1.1234390695334612E-3</v>
      </c>
      <c r="AR645" s="5">
        <f t="shared" si="873"/>
        <v>3.6955178312276046E-4</v>
      </c>
      <c r="AS645" s="5">
        <f t="shared" si="874"/>
        <v>8.8375713507813703E-4</v>
      </c>
      <c r="AT645" s="5">
        <f t="shared" si="875"/>
        <v>1.0567215603747603E-3</v>
      </c>
      <c r="AU645" s="5">
        <f t="shared" si="876"/>
        <v>8.4235846541869856E-4</v>
      </c>
      <c r="AV645" s="5">
        <f t="shared" si="877"/>
        <v>5.0361027743975968E-4</v>
      </c>
      <c r="AW645" s="5">
        <f t="shared" si="878"/>
        <v>1.7152997864389115E-5</v>
      </c>
      <c r="AX645" s="5">
        <f t="shared" si="879"/>
        <v>8.1368512449516393E-3</v>
      </c>
      <c r="AY645" s="5">
        <f t="shared" si="880"/>
        <v>8.722863344247888E-3</v>
      </c>
      <c r="AZ645" s="5">
        <f t="shared" si="881"/>
        <v>4.6755398760442539E-3</v>
      </c>
      <c r="BA645" s="5">
        <f t="shared" si="882"/>
        <v>1.6707566670673946E-3</v>
      </c>
      <c r="BB645" s="5">
        <f t="shared" si="883"/>
        <v>4.4777093895387304E-4</v>
      </c>
      <c r="BC645" s="5">
        <f t="shared" si="884"/>
        <v>9.6003837170883732E-5</v>
      </c>
      <c r="BD645" s="5">
        <f t="shared" si="885"/>
        <v>6.6027787362319952E-5</v>
      </c>
      <c r="BE645" s="5">
        <f t="shared" si="886"/>
        <v>1.5790081623145175E-4</v>
      </c>
      <c r="BF645" s="5">
        <f t="shared" si="887"/>
        <v>1.8880435618524917E-4</v>
      </c>
      <c r="BG645" s="5">
        <f t="shared" si="888"/>
        <v>1.5050411925367446E-4</v>
      </c>
      <c r="BH645" s="5">
        <f t="shared" si="889"/>
        <v>8.9980007757736689E-5</v>
      </c>
      <c r="BI645" s="5">
        <f t="shared" si="890"/>
        <v>4.3036173820257422E-5</v>
      </c>
      <c r="BJ645" s="8">
        <f t="shared" si="891"/>
        <v>0.65426306071609985</v>
      </c>
      <c r="BK645" s="8">
        <f t="shared" si="892"/>
        <v>0.1890555187407886</v>
      </c>
      <c r="BL645" s="8">
        <f t="shared" si="893"/>
        <v>0.14744092275604601</v>
      </c>
      <c r="BM645" s="8">
        <f t="shared" si="894"/>
        <v>0.66082455042539889</v>
      </c>
      <c r="BN645" s="8">
        <f t="shared" si="895"/>
        <v>0.32766055839341107</v>
      </c>
    </row>
    <row r="646" spans="1:66" x14ac:dyDescent="0.25">
      <c r="A646" t="s">
        <v>24</v>
      </c>
      <c r="B646" t="s">
        <v>287</v>
      </c>
      <c r="C646" t="s">
        <v>182</v>
      </c>
      <c r="D646" t="s">
        <v>527</v>
      </c>
      <c r="E646">
        <f>VLOOKUP(A646,home!$A$2:$E$405,3,FALSE)</f>
        <v>1.6263000000000001</v>
      </c>
      <c r="F646">
        <f>VLOOKUP(B646,home!$B$2:$E$405,3,FALSE)</f>
        <v>0.80910000000000004</v>
      </c>
      <c r="G646">
        <f>VLOOKUP(C646,away!$B$2:$E$405,4,FALSE)</f>
        <v>1.0680000000000001</v>
      </c>
      <c r="H646">
        <f>VLOOKUP(A646,away!$A$2:$E$405,3,FALSE)</f>
        <v>1.4262999999999999</v>
      </c>
      <c r="I646">
        <f>VLOOKUP(C646,away!$B$2:$E$405,3,FALSE)</f>
        <v>0.92249999999999999</v>
      </c>
      <c r="J646">
        <f>VLOOKUP(B646,home!$B$2:$E$405,4,FALSE)</f>
        <v>0.92249999999999999</v>
      </c>
      <c r="K646" s="3">
        <f t="shared" si="840"/>
        <v>1.4053164044400004</v>
      </c>
      <c r="L646" s="3">
        <f t="shared" si="841"/>
        <v>1.2137902143749999</v>
      </c>
      <c r="M646" s="5">
        <f t="shared" si="842"/>
        <v>7.2867932597025828E-2</v>
      </c>
      <c r="N646" s="5">
        <f t="shared" si="843"/>
        <v>0.10240250103622864</v>
      </c>
      <c r="O646" s="5">
        <f t="shared" si="844"/>
        <v>8.8446383528007017E-2</v>
      </c>
      <c r="P646" s="5">
        <f t="shared" si="845"/>
        <v>0.1242951536853001</v>
      </c>
      <c r="Q646" s="5">
        <f t="shared" si="846"/>
        <v>7.1953957280948139E-2</v>
      </c>
      <c r="R646" s="5">
        <f t="shared" si="847"/>
        <v>5.3677677411576551E-2</v>
      </c>
      <c r="S646" s="5">
        <f t="shared" si="848"/>
        <v>5.3004403580001358E-2</v>
      </c>
      <c r="T646" s="5">
        <f t="shared" si="849"/>
        <v>8.7337009233171614E-2</v>
      </c>
      <c r="U646" s="5">
        <f t="shared" si="850"/>
        <v>7.543412061872698E-2</v>
      </c>
      <c r="V646" s="5">
        <f t="shared" si="851"/>
        <v>1.0045861593051804E-2</v>
      </c>
      <c r="W646" s="5">
        <f t="shared" si="852"/>
        <v>3.3706025510430476E-2</v>
      </c>
      <c r="X646" s="5">
        <f t="shared" si="853"/>
        <v>4.0912043930034621E-2</v>
      </c>
      <c r="Y646" s="5">
        <f t="shared" si="854"/>
        <v>2.482931928617807E-2</v>
      </c>
      <c r="Z646" s="5">
        <f t="shared" si="855"/>
        <v>2.171781319084987E-2</v>
      </c>
      <c r="AA646" s="5">
        <f t="shared" si="856"/>
        <v>3.0520399145664751E-2</v>
      </c>
      <c r="AB646" s="5">
        <f t="shared" si="857"/>
        <v>2.1445408794729628E-2</v>
      </c>
      <c r="AC646" s="5">
        <f t="shared" si="858"/>
        <v>1.0709888648094701E-3</v>
      </c>
      <c r="AD646" s="5">
        <f t="shared" si="859"/>
        <v>1.1841907644570264E-2</v>
      </c>
      <c r="AE646" s="5">
        <f t="shared" si="860"/>
        <v>1.4373591618511891E-2</v>
      </c>
      <c r="AF646" s="5">
        <f t="shared" si="861"/>
        <v>8.7232624259861256E-3</v>
      </c>
      <c r="AG646" s="5">
        <f t="shared" si="862"/>
        <v>3.5294035233623612E-3</v>
      </c>
      <c r="AH646" s="5">
        <f t="shared" si="863"/>
        <v>6.5902172821694664E-3</v>
      </c>
      <c r="AI646" s="5">
        <f t="shared" si="864"/>
        <v>9.2613404554567451E-3</v>
      </c>
      <c r="AJ646" s="5">
        <f t="shared" si="865"/>
        <v>6.5075568345785957E-3</v>
      </c>
      <c r="AK646" s="5">
        <f t="shared" si="866"/>
        <v>3.0483921241529818E-3</v>
      </c>
      <c r="AL646" s="5">
        <f t="shared" si="867"/>
        <v>7.3073968645665451E-5</v>
      </c>
      <c r="AM646" s="5">
        <f t="shared" si="868"/>
        <v>3.3283254145556091E-3</v>
      </c>
      <c r="AN646" s="5">
        <f t="shared" si="869"/>
        <v>4.0398888184432127E-3</v>
      </c>
      <c r="AO646" s="5">
        <f t="shared" si="870"/>
        <v>2.4517887574946762E-3</v>
      </c>
      <c r="AP646" s="5">
        <f t="shared" si="871"/>
        <v>9.9198573385389293E-4</v>
      </c>
      <c r="AQ646" s="5">
        <f t="shared" si="872"/>
        <v>3.0101564413786454E-4</v>
      </c>
      <c r="AR646" s="5">
        <f t="shared" si="873"/>
        <v>1.599828249540461E-3</v>
      </c>
      <c r="AS646" s="5">
        <f t="shared" si="874"/>
        <v>2.2482648833657402E-3</v>
      </c>
      <c r="AT646" s="5">
        <f t="shared" si="875"/>
        <v>1.5797617610601297E-3</v>
      </c>
      <c r="AU646" s="5">
        <f t="shared" si="876"/>
        <v>7.400217059749417E-4</v>
      </c>
      <c r="AV646" s="5">
        <f t="shared" si="877"/>
        <v>2.599911607620649E-4</v>
      </c>
      <c r="AW646" s="5">
        <f t="shared" si="878"/>
        <v>3.4624055997600907E-6</v>
      </c>
      <c r="AX646" s="5">
        <f t="shared" si="879"/>
        <v>7.7955838406492718E-4</v>
      </c>
      <c r="AY646" s="5">
        <f t="shared" si="880"/>
        <v>9.4622033811199641E-4</v>
      </c>
      <c r="AZ646" s="5">
        <f t="shared" si="881"/>
        <v>5.7425649352147248E-4</v>
      </c>
      <c r="BA646" s="5">
        <f t="shared" si="882"/>
        <v>2.3234230412588801E-4</v>
      </c>
      <c r="BB646" s="5">
        <f t="shared" si="883"/>
        <v>7.0503703783335767E-5</v>
      </c>
      <c r="BC646" s="5">
        <f t="shared" si="884"/>
        <v>1.7115341145881321E-5</v>
      </c>
      <c r="BD646" s="5">
        <f t="shared" si="885"/>
        <v>3.2364264566214952E-4</v>
      </c>
      <c r="BE646" s="5">
        <f t="shared" si="886"/>
        <v>4.5482031912538105E-4</v>
      </c>
      <c r="BF646" s="5">
        <f t="shared" si="887"/>
        <v>3.195832277697671E-4</v>
      </c>
      <c r="BG646" s="5">
        <f t="shared" si="888"/>
        <v>1.4970518418957961E-4</v>
      </c>
      <c r="BH646" s="5">
        <f t="shared" si="889"/>
        <v>5.2595787792831973E-5</v>
      </c>
      <c r="BI646" s="5">
        <f t="shared" si="890"/>
        <v>1.4782744677942383E-5</v>
      </c>
      <c r="BJ646" s="8">
        <f t="shared" si="891"/>
        <v>0.41334202242266094</v>
      </c>
      <c r="BK646" s="8">
        <f t="shared" si="892"/>
        <v>0.26230363462694622</v>
      </c>
      <c r="BL646" s="8">
        <f t="shared" si="893"/>
        <v>0.30267449386498357</v>
      </c>
      <c r="BM646" s="8">
        <f t="shared" si="894"/>
        <v>0.48545160063384213</v>
      </c>
      <c r="BN646" s="8">
        <f t="shared" si="895"/>
        <v>0.51364360553908628</v>
      </c>
    </row>
    <row r="647" spans="1:66" x14ac:dyDescent="0.25">
      <c r="A647" t="s">
        <v>24</v>
      </c>
      <c r="B647" t="s">
        <v>295</v>
      </c>
      <c r="C647" t="s">
        <v>298</v>
      </c>
      <c r="D647" t="s">
        <v>527</v>
      </c>
      <c r="E647">
        <f>VLOOKUP(A647,home!$A$2:$E$405,3,FALSE)</f>
        <v>1.6263000000000001</v>
      </c>
      <c r="F647">
        <f>VLOOKUP(B647,home!$B$2:$E$405,3,FALSE)</f>
        <v>1.2945</v>
      </c>
      <c r="G647">
        <f>VLOOKUP(C647,away!$B$2:$E$405,4,FALSE)</f>
        <v>0.80810000000000004</v>
      </c>
      <c r="H647">
        <f>VLOOKUP(A647,away!$A$2:$E$405,3,FALSE)</f>
        <v>1.4262999999999999</v>
      </c>
      <c r="I647">
        <f>VLOOKUP(C647,away!$B$2:$E$405,3,FALSE)</f>
        <v>1.4354</v>
      </c>
      <c r="J647">
        <f>VLOOKUP(B647,home!$B$2:$E$405,4,FALSE)</f>
        <v>0.66420000000000001</v>
      </c>
      <c r="K647" s="3">
        <f t="shared" si="840"/>
        <v>1.7012487673350001</v>
      </c>
      <c r="L647" s="3">
        <f t="shared" si="841"/>
        <v>1.3598239794839999</v>
      </c>
      <c r="M647" s="5">
        <f t="shared" si="842"/>
        <v>4.6837423563291902E-2</v>
      </c>
      <c r="N647" s="5">
        <f t="shared" si="843"/>
        <v>7.9682109102197626E-2</v>
      </c>
      <c r="O647" s="5">
        <f t="shared" si="844"/>
        <v>6.3690651698613265E-2</v>
      </c>
      <c r="P647" s="5">
        <f t="shared" si="845"/>
        <v>0.10835364269302865</v>
      </c>
      <c r="Q647" s="5">
        <f t="shared" si="846"/>
        <v>6.7779544944383374E-2</v>
      </c>
      <c r="R647" s="5">
        <f t="shared" si="847"/>
        <v>4.3304037724368839E-2</v>
      </c>
      <c r="S647" s="5">
        <f t="shared" si="848"/>
        <v>6.2666298611533611E-2</v>
      </c>
      <c r="T647" s="5">
        <f t="shared" si="849"/>
        <v>9.2168250533886026E-2</v>
      </c>
      <c r="U647" s="5">
        <f t="shared" si="850"/>
        <v>7.3670940799210827E-2</v>
      </c>
      <c r="V647" s="5">
        <f t="shared" si="851"/>
        <v>1.6108016036158648E-2</v>
      </c>
      <c r="W647" s="5">
        <f t="shared" si="852"/>
        <v>3.8436622429053137E-2</v>
      </c>
      <c r="X647" s="5">
        <f t="shared" si="853"/>
        <v>5.2267040869399012E-2</v>
      </c>
      <c r="Y647" s="5">
        <f t="shared" si="854"/>
        <v>3.5536987755439516E-2</v>
      </c>
      <c r="Z647" s="5">
        <f t="shared" si="855"/>
        <v>1.9628622968692166E-2</v>
      </c>
      <c r="AA647" s="5">
        <f t="shared" si="856"/>
        <v>3.339317062997102E-2</v>
      </c>
      <c r="AB647" s="5">
        <f t="shared" si="857"/>
        <v>2.8405045185822764E-2</v>
      </c>
      <c r="AC647" s="5">
        <f t="shared" si="858"/>
        <v>2.3290166298816908E-3</v>
      </c>
      <c r="AD647" s="5">
        <f t="shared" si="859"/>
        <v>1.6347564131986871E-2</v>
      </c>
      <c r="AE647" s="5">
        <f t="shared" si="860"/>
        <v>2.2229809712828293E-2</v>
      </c>
      <c r="AF647" s="5">
        <f t="shared" si="861"/>
        <v>1.5114314153435121E-2</v>
      </c>
      <c r="AG647" s="5">
        <f t="shared" si="862"/>
        <v>6.8509356064318308E-3</v>
      </c>
      <c r="AH647" s="5">
        <f t="shared" si="863"/>
        <v>6.6728680492695062E-3</v>
      </c>
      <c r="AI647" s="5">
        <f t="shared" si="864"/>
        <v>1.1352208543408855E-2</v>
      </c>
      <c r="AJ647" s="5">
        <f t="shared" si="865"/>
        <v>9.6564653955020872E-3</v>
      </c>
      <c r="AK647" s="5">
        <f t="shared" si="866"/>
        <v>5.4760166169703353E-3</v>
      </c>
      <c r="AL647" s="5">
        <f t="shared" si="867"/>
        <v>2.1551777748774685E-4</v>
      </c>
      <c r="AM647" s="5">
        <f t="shared" si="868"/>
        <v>5.5622546656945064E-3</v>
      </c>
      <c r="AN647" s="5">
        <f t="shared" si="869"/>
        <v>7.5636872744081511E-3</v>
      </c>
      <c r="AO647" s="5">
        <f t="shared" si="870"/>
        <v>5.1426416645290905E-3</v>
      </c>
      <c r="AP647" s="5">
        <f t="shared" si="871"/>
        <v>2.3310291511067231E-3</v>
      </c>
      <c r="AQ647" s="5">
        <f t="shared" si="872"/>
        <v>7.9244733413778867E-4</v>
      </c>
      <c r="AR647" s="5">
        <f t="shared" si="873"/>
        <v>1.8147851970658582E-3</v>
      </c>
      <c r="AS647" s="5">
        <f t="shared" si="874"/>
        <v>3.0874010794860966E-3</v>
      </c>
      <c r="AT647" s="5">
        <f t="shared" si="875"/>
        <v>2.6262186403722357E-3</v>
      </c>
      <c r="AU647" s="5">
        <f t="shared" si="876"/>
        <v>1.4892837415618216E-3</v>
      </c>
      <c r="AV647" s="5">
        <f t="shared" si="877"/>
        <v>6.3341053238602659E-4</v>
      </c>
      <c r="AW647" s="5">
        <f t="shared" si="878"/>
        <v>1.3849405074049477E-5</v>
      </c>
      <c r="AX647" s="5">
        <f t="shared" si="879"/>
        <v>1.5771298156026859E-3</v>
      </c>
      <c r="AY647" s="5">
        <f t="shared" si="880"/>
        <v>2.1446189420157116E-3</v>
      </c>
      <c r="AZ647" s="5">
        <f t="shared" si="881"/>
        <v>1.4581521321042855E-3</v>
      </c>
      <c r="BA647" s="5">
        <f t="shared" si="882"/>
        <v>6.6094341165704297E-4</v>
      </c>
      <c r="BB647" s="5">
        <f t="shared" si="883"/>
        <v>2.2469167506330293E-4</v>
      </c>
      <c r="BC647" s="5">
        <f t="shared" si="884"/>
        <v>6.1108225548301253E-5</v>
      </c>
      <c r="BD647" s="5">
        <f t="shared" si="885"/>
        <v>4.1129807143045849E-4</v>
      </c>
      <c r="BE647" s="5">
        <f t="shared" si="886"/>
        <v>6.997203370283303E-4</v>
      </c>
      <c r="BF647" s="5">
        <f t="shared" si="887"/>
        <v>5.9519918042433902E-4</v>
      </c>
      <c r="BG647" s="5">
        <f t="shared" si="888"/>
        <v>3.3752729067190295E-4</v>
      </c>
      <c r="BH647" s="5">
        <f t="shared" si="889"/>
        <v>1.4355447179937431E-4</v>
      </c>
      <c r="BI647" s="5">
        <f t="shared" si="890"/>
        <v>4.8844373638822534E-5</v>
      </c>
      <c r="BJ647" s="8">
        <f t="shared" si="891"/>
        <v>0.45393188353090841</v>
      </c>
      <c r="BK647" s="8">
        <f t="shared" si="892"/>
        <v>0.23865453425339794</v>
      </c>
      <c r="BL647" s="8">
        <f t="shared" si="893"/>
        <v>0.28750864755900268</v>
      </c>
      <c r="BM647" s="8">
        <f t="shared" si="894"/>
        <v>0.58794550904917608</v>
      </c>
      <c r="BN647" s="8">
        <f t="shared" si="895"/>
        <v>0.4096474097258837</v>
      </c>
    </row>
    <row r="648" spans="1:66" x14ac:dyDescent="0.25">
      <c r="A648" t="s">
        <v>27</v>
      </c>
      <c r="B648" t="s">
        <v>30</v>
      </c>
      <c r="C648" t="s">
        <v>31</v>
      </c>
      <c r="D648" t="s">
        <v>527</v>
      </c>
      <c r="E648">
        <f>VLOOKUP(A648,home!$A$2:$E$405,3,FALSE)</f>
        <v>1.3026</v>
      </c>
      <c r="F648">
        <f>VLOOKUP(B648,home!$B$2:$E$405,3,FALSE)</f>
        <v>0.88890000000000002</v>
      </c>
      <c r="G648">
        <f>VLOOKUP(C648,away!$B$2:$E$405,4,FALSE)</f>
        <v>0.84850000000000003</v>
      </c>
      <c r="H648">
        <f>VLOOKUP(A648,away!$A$2:$E$405,3,FALSE)</f>
        <v>1.1000000000000001</v>
      </c>
      <c r="I648">
        <f>VLOOKUP(C648,away!$B$2:$E$405,3,FALSE)</f>
        <v>1.0526</v>
      </c>
      <c r="J648">
        <f>VLOOKUP(B648,home!$B$2:$E$405,4,FALSE)</f>
        <v>1.1483000000000001</v>
      </c>
      <c r="K648" s="3">
        <f t="shared" si="840"/>
        <v>0.98246214729000003</v>
      </c>
      <c r="L648" s="3">
        <f t="shared" si="841"/>
        <v>1.3295706380000003</v>
      </c>
      <c r="M648" s="5">
        <f t="shared" si="842"/>
        <v>9.9059679693182232E-2</v>
      </c>
      <c r="N648" s="5">
        <f t="shared" si="843"/>
        <v>9.7322385621223431E-2</v>
      </c>
      <c r="O648" s="5">
        <f t="shared" si="844"/>
        <v>0.13170684152973997</v>
      </c>
      <c r="P648" s="5">
        <f t="shared" si="845"/>
        <v>0.1293969863420921</v>
      </c>
      <c r="Q648" s="5">
        <f t="shared" si="846"/>
        <v>4.7807779978406295E-2</v>
      </c>
      <c r="R648" s="5">
        <f t="shared" si="847"/>
        <v>8.7556774660830672E-2</v>
      </c>
      <c r="S648" s="5">
        <f t="shared" si="848"/>
        <v>4.2256294706068849E-2</v>
      </c>
      <c r="T648" s="5">
        <f t="shared" si="849"/>
        <v>6.3563820527253304E-2</v>
      </c>
      <c r="U648" s="5">
        <f t="shared" si="850"/>
        <v>8.6021216843066364E-2</v>
      </c>
      <c r="V648" s="5">
        <f t="shared" si="851"/>
        <v>6.1330449212077167E-3</v>
      </c>
      <c r="W648" s="5">
        <f t="shared" si="852"/>
        <v>1.5656444724917642E-2</v>
      </c>
      <c r="X648" s="5">
        <f t="shared" si="853"/>
        <v>2.0816349201720489E-2</v>
      </c>
      <c r="Y648" s="5">
        <f t="shared" si="854"/>
        <v>1.3838403344481155E-2</v>
      </c>
      <c r="Z648" s="5">
        <f t="shared" si="855"/>
        <v>3.8804305582340964E-2</v>
      </c>
      <c r="AA648" s="5">
        <f t="shared" si="856"/>
        <v>3.8123761386524041E-2</v>
      </c>
      <c r="AB648" s="5">
        <f t="shared" si="857"/>
        <v>1.8727576237288001E-2</v>
      </c>
      <c r="AC648" s="5">
        <f t="shared" si="858"/>
        <v>5.007067029964684E-4</v>
      </c>
      <c r="AD648" s="5">
        <f t="shared" si="859"/>
        <v>3.8454660758424439E-3</v>
      </c>
      <c r="AE648" s="5">
        <f t="shared" si="860"/>
        <v>5.1128187838651957E-3</v>
      </c>
      <c r="AF648" s="5">
        <f t="shared" si="861"/>
        <v>3.3989268662210173E-3</v>
      </c>
      <c r="AG648" s="5">
        <f t="shared" si="862"/>
        <v>1.50637112067894E-3</v>
      </c>
      <c r="AH648" s="5">
        <f t="shared" si="863"/>
        <v>1.2898266332565014E-2</v>
      </c>
      <c r="AI648" s="5">
        <f t="shared" si="864"/>
        <v>1.2672058437410138E-2</v>
      </c>
      <c r="AJ648" s="5">
        <f t="shared" si="865"/>
        <v>6.2249088715011633E-3</v>
      </c>
      <c r="AK648" s="5">
        <f t="shared" si="866"/>
        <v>2.0385791121932013E-3</v>
      </c>
      <c r="AL648" s="5">
        <f t="shared" si="867"/>
        <v>2.6161981791058495E-5</v>
      </c>
      <c r="AM648" s="5">
        <f t="shared" si="868"/>
        <v>7.5560497164060391E-4</v>
      </c>
      <c r="AN648" s="5">
        <f t="shared" si="869"/>
        <v>1.0046301842201698E-3</v>
      </c>
      <c r="AO648" s="5">
        <f t="shared" si="870"/>
        <v>6.678633974938346E-4</v>
      </c>
      <c r="AP648" s="5">
        <f t="shared" si="871"/>
        <v>2.9599052116757518E-4</v>
      </c>
      <c r="AQ648" s="5">
        <f t="shared" si="872"/>
        <v>9.8385076517681379E-5</v>
      </c>
      <c r="AR648" s="5">
        <f t="shared" si="873"/>
        <v>3.4298312393764778E-3</v>
      </c>
      <c r="AS648" s="5">
        <f t="shared" si="874"/>
        <v>3.3696793642801364E-3</v>
      </c>
      <c r="AT648" s="5">
        <f t="shared" si="875"/>
        <v>1.6552912119547326E-3</v>
      </c>
      <c r="AU648" s="5">
        <f t="shared" si="876"/>
        <v>5.4208698616243773E-4</v>
      </c>
      <c r="AV648" s="5">
        <f t="shared" si="877"/>
        <v>1.3314498611077824E-4</v>
      </c>
      <c r="AW648" s="5">
        <f t="shared" si="878"/>
        <v>9.492822943213229E-7</v>
      </c>
      <c r="AX648" s="5">
        <f t="shared" si="879"/>
        <v>1.2372554715683784E-4</v>
      </c>
      <c r="AY648" s="5">
        <f t="shared" si="880"/>
        <v>1.64501854670216E-4</v>
      </c>
      <c r="AZ648" s="5">
        <f t="shared" si="881"/>
        <v>1.0935841793303123E-4</v>
      </c>
      <c r="BA648" s="5">
        <f t="shared" si="882"/>
        <v>4.8466580500630339E-5</v>
      </c>
      <c r="BB648" s="5">
        <f t="shared" si="883"/>
        <v>1.6109935589475363E-5</v>
      </c>
      <c r="BC648" s="5">
        <f t="shared" si="884"/>
        <v>4.2838594679675338E-6</v>
      </c>
      <c r="BD648" s="5">
        <f t="shared" si="885"/>
        <v>7.6003381819501935E-4</v>
      </c>
      <c r="BE648" s="5">
        <f t="shared" si="886"/>
        <v>7.4670445703689623E-4</v>
      </c>
      <c r="BF648" s="5">
        <f t="shared" si="887"/>
        <v>3.6680443212574131E-4</v>
      </c>
      <c r="BG648" s="5">
        <f t="shared" si="888"/>
        <v>1.2012382334058164E-4</v>
      </c>
      <c r="BH648" s="5">
        <f t="shared" si="889"/>
        <v>2.9504277354968108E-5</v>
      </c>
      <c r="BI648" s="5">
        <f t="shared" si="890"/>
        <v>5.7973671368803399E-6</v>
      </c>
      <c r="BJ648" s="8">
        <f t="shared" si="891"/>
        <v>0.2761576865909679</v>
      </c>
      <c r="BK648" s="8">
        <f t="shared" si="892"/>
        <v>0.27753737620200858</v>
      </c>
      <c r="BL648" s="8">
        <f t="shared" si="893"/>
        <v>0.40712898537419318</v>
      </c>
      <c r="BM648" s="8">
        <f t="shared" si="894"/>
        <v>0.40661435335166018</v>
      </c>
      <c r="BN648" s="8">
        <f t="shared" si="895"/>
        <v>0.59285044782547469</v>
      </c>
    </row>
    <row r="649" spans="1:66" x14ac:dyDescent="0.25">
      <c r="A649" t="s">
        <v>27</v>
      </c>
      <c r="B649" t="s">
        <v>522</v>
      </c>
      <c r="C649" t="s">
        <v>187</v>
      </c>
      <c r="D649" t="s">
        <v>527</v>
      </c>
      <c r="E649">
        <f>VLOOKUP(A649,home!$A$2:$E$405,3,FALSE)</f>
        <v>1.3026</v>
      </c>
      <c r="F649" t="e">
        <f>VLOOKUP(B649,home!$B$2:$E$405,3,FALSE)</f>
        <v>#N/A</v>
      </c>
      <c r="G649">
        <f>VLOOKUP(C649,away!$B$2:$E$405,4,FALSE)</f>
        <v>1.1717</v>
      </c>
      <c r="H649">
        <f>VLOOKUP(A649,away!$A$2:$E$405,3,FALSE)</f>
        <v>1.1000000000000001</v>
      </c>
      <c r="I649">
        <f>VLOOKUP(C649,away!$B$2:$E$405,3,FALSE)</f>
        <v>0.90910000000000002</v>
      </c>
      <c r="J649" t="e">
        <f>VLOOKUP(B649,home!$B$2:$E$405,4,FALSE)</f>
        <v>#N/A</v>
      </c>
      <c r="K649" s="3" t="e">
        <f t="shared" si="840"/>
        <v>#N/A</v>
      </c>
      <c r="L649" s="3" t="e">
        <f t="shared" si="841"/>
        <v>#N/A</v>
      </c>
      <c r="M649" s="5" t="e">
        <f t="shared" si="842"/>
        <v>#N/A</v>
      </c>
      <c r="N649" s="5" t="e">
        <f t="shared" si="843"/>
        <v>#N/A</v>
      </c>
      <c r="O649" s="5" t="e">
        <f t="shared" si="844"/>
        <v>#N/A</v>
      </c>
      <c r="P649" s="5" t="e">
        <f t="shared" si="845"/>
        <v>#N/A</v>
      </c>
      <c r="Q649" s="5" t="e">
        <f t="shared" si="846"/>
        <v>#N/A</v>
      </c>
      <c r="R649" s="5" t="e">
        <f t="shared" si="847"/>
        <v>#N/A</v>
      </c>
      <c r="S649" s="5" t="e">
        <f t="shared" si="848"/>
        <v>#N/A</v>
      </c>
      <c r="T649" s="5" t="e">
        <f t="shared" si="849"/>
        <v>#N/A</v>
      </c>
      <c r="U649" s="5" t="e">
        <f t="shared" si="850"/>
        <v>#N/A</v>
      </c>
      <c r="V649" s="5" t="e">
        <f t="shared" si="851"/>
        <v>#N/A</v>
      </c>
      <c r="W649" s="5" t="e">
        <f t="shared" si="852"/>
        <v>#N/A</v>
      </c>
      <c r="X649" s="5" t="e">
        <f t="shared" si="853"/>
        <v>#N/A</v>
      </c>
      <c r="Y649" s="5" t="e">
        <f t="shared" si="854"/>
        <v>#N/A</v>
      </c>
      <c r="Z649" s="5" t="e">
        <f t="shared" si="855"/>
        <v>#N/A</v>
      </c>
      <c r="AA649" s="5" t="e">
        <f t="shared" si="856"/>
        <v>#N/A</v>
      </c>
      <c r="AB649" s="5" t="e">
        <f t="shared" si="857"/>
        <v>#N/A</v>
      </c>
      <c r="AC649" s="5" t="e">
        <f t="shared" si="858"/>
        <v>#N/A</v>
      </c>
      <c r="AD649" s="5" t="e">
        <f t="shared" si="859"/>
        <v>#N/A</v>
      </c>
      <c r="AE649" s="5" t="e">
        <f t="shared" si="860"/>
        <v>#N/A</v>
      </c>
      <c r="AF649" s="5" t="e">
        <f t="shared" si="861"/>
        <v>#N/A</v>
      </c>
      <c r="AG649" s="5" t="e">
        <f t="shared" si="862"/>
        <v>#N/A</v>
      </c>
      <c r="AH649" s="5" t="e">
        <f t="shared" si="863"/>
        <v>#N/A</v>
      </c>
      <c r="AI649" s="5" t="e">
        <f t="shared" si="864"/>
        <v>#N/A</v>
      </c>
      <c r="AJ649" s="5" t="e">
        <f t="shared" si="865"/>
        <v>#N/A</v>
      </c>
      <c r="AK649" s="5" t="e">
        <f t="shared" si="866"/>
        <v>#N/A</v>
      </c>
      <c r="AL649" s="5" t="e">
        <f t="shared" si="867"/>
        <v>#N/A</v>
      </c>
      <c r="AM649" s="5" t="e">
        <f t="shared" si="868"/>
        <v>#N/A</v>
      </c>
      <c r="AN649" s="5" t="e">
        <f t="shared" si="869"/>
        <v>#N/A</v>
      </c>
      <c r="AO649" s="5" t="e">
        <f t="shared" si="870"/>
        <v>#N/A</v>
      </c>
      <c r="AP649" s="5" t="e">
        <f t="shared" si="871"/>
        <v>#N/A</v>
      </c>
      <c r="AQ649" s="5" t="e">
        <f t="shared" si="872"/>
        <v>#N/A</v>
      </c>
      <c r="AR649" s="5" t="e">
        <f t="shared" si="873"/>
        <v>#N/A</v>
      </c>
      <c r="AS649" s="5" t="e">
        <f t="shared" si="874"/>
        <v>#N/A</v>
      </c>
      <c r="AT649" s="5" t="e">
        <f t="shared" si="875"/>
        <v>#N/A</v>
      </c>
      <c r="AU649" s="5" t="e">
        <f t="shared" si="876"/>
        <v>#N/A</v>
      </c>
      <c r="AV649" s="5" t="e">
        <f t="shared" si="877"/>
        <v>#N/A</v>
      </c>
      <c r="AW649" s="5" t="e">
        <f t="shared" si="878"/>
        <v>#N/A</v>
      </c>
      <c r="AX649" s="5" t="e">
        <f t="shared" si="879"/>
        <v>#N/A</v>
      </c>
      <c r="AY649" s="5" t="e">
        <f t="shared" si="880"/>
        <v>#N/A</v>
      </c>
      <c r="AZ649" s="5" t="e">
        <f t="shared" si="881"/>
        <v>#N/A</v>
      </c>
      <c r="BA649" s="5" t="e">
        <f t="shared" si="882"/>
        <v>#N/A</v>
      </c>
      <c r="BB649" s="5" t="e">
        <f t="shared" si="883"/>
        <v>#N/A</v>
      </c>
      <c r="BC649" s="5" t="e">
        <f t="shared" si="884"/>
        <v>#N/A</v>
      </c>
      <c r="BD649" s="5" t="e">
        <f t="shared" si="885"/>
        <v>#N/A</v>
      </c>
      <c r="BE649" s="5" t="e">
        <f t="shared" si="886"/>
        <v>#N/A</v>
      </c>
      <c r="BF649" s="5" t="e">
        <f t="shared" si="887"/>
        <v>#N/A</v>
      </c>
      <c r="BG649" s="5" t="e">
        <f t="shared" si="888"/>
        <v>#N/A</v>
      </c>
      <c r="BH649" s="5" t="e">
        <f t="shared" si="889"/>
        <v>#N/A</v>
      </c>
      <c r="BI649" s="5" t="e">
        <f t="shared" si="890"/>
        <v>#N/A</v>
      </c>
      <c r="BJ649" s="8" t="e">
        <f t="shared" si="891"/>
        <v>#N/A</v>
      </c>
      <c r="BK649" s="8" t="e">
        <f t="shared" si="892"/>
        <v>#N/A</v>
      </c>
      <c r="BL649" s="8" t="e">
        <f t="shared" si="893"/>
        <v>#N/A</v>
      </c>
      <c r="BM649" s="8" t="e">
        <f t="shared" si="894"/>
        <v>#N/A</v>
      </c>
      <c r="BN649" s="8" t="e">
        <f t="shared" si="895"/>
        <v>#N/A</v>
      </c>
    </row>
    <row r="650" spans="1:66" x14ac:dyDescent="0.25">
      <c r="A650" t="s">
        <v>196</v>
      </c>
      <c r="B650" t="s">
        <v>518</v>
      </c>
      <c r="C650" t="s">
        <v>303</v>
      </c>
      <c r="D650" t="s">
        <v>527</v>
      </c>
      <c r="E650">
        <f>VLOOKUP(A650,home!$A$2:$E$405,3,FALSE)</f>
        <v>1.6077999999999999</v>
      </c>
      <c r="F650" t="e">
        <f>VLOOKUP(B650,home!$B$2:$E$405,3,FALSE)</f>
        <v>#N/A</v>
      </c>
      <c r="G650">
        <f>VLOOKUP(C650,away!$B$2:$E$405,4,FALSE)</f>
        <v>0.91469999999999996</v>
      </c>
      <c r="H650">
        <f>VLOOKUP(A650,away!$A$2:$E$405,3,FALSE)</f>
        <v>1.3987000000000001</v>
      </c>
      <c r="I650">
        <f>VLOOKUP(C650,away!$B$2:$E$405,3,FALSE)</f>
        <v>1.0513999999999999</v>
      </c>
      <c r="J650" t="e">
        <f>VLOOKUP(B650,home!$B$2:$E$405,4,FALSE)</f>
        <v>#N/A</v>
      </c>
      <c r="K650" s="3" t="e">
        <f t="shared" si="840"/>
        <v>#N/A</v>
      </c>
      <c r="L650" s="3" t="e">
        <f t="shared" si="841"/>
        <v>#N/A</v>
      </c>
      <c r="M650" s="5" t="e">
        <f t="shared" si="842"/>
        <v>#N/A</v>
      </c>
      <c r="N650" s="5" t="e">
        <f t="shared" si="843"/>
        <v>#N/A</v>
      </c>
      <c r="O650" s="5" t="e">
        <f t="shared" si="844"/>
        <v>#N/A</v>
      </c>
      <c r="P650" s="5" t="e">
        <f t="shared" si="845"/>
        <v>#N/A</v>
      </c>
      <c r="Q650" s="5" t="e">
        <f t="shared" si="846"/>
        <v>#N/A</v>
      </c>
      <c r="R650" s="5" t="e">
        <f t="shared" si="847"/>
        <v>#N/A</v>
      </c>
      <c r="S650" s="5" t="e">
        <f t="shared" si="848"/>
        <v>#N/A</v>
      </c>
      <c r="T650" s="5" t="e">
        <f t="shared" si="849"/>
        <v>#N/A</v>
      </c>
      <c r="U650" s="5" t="e">
        <f t="shared" si="850"/>
        <v>#N/A</v>
      </c>
      <c r="V650" s="5" t="e">
        <f t="shared" si="851"/>
        <v>#N/A</v>
      </c>
      <c r="W650" s="5" t="e">
        <f t="shared" si="852"/>
        <v>#N/A</v>
      </c>
      <c r="X650" s="5" t="e">
        <f t="shared" si="853"/>
        <v>#N/A</v>
      </c>
      <c r="Y650" s="5" t="e">
        <f t="shared" si="854"/>
        <v>#N/A</v>
      </c>
      <c r="Z650" s="5" t="e">
        <f t="shared" si="855"/>
        <v>#N/A</v>
      </c>
      <c r="AA650" s="5" t="e">
        <f t="shared" si="856"/>
        <v>#N/A</v>
      </c>
      <c r="AB650" s="5" t="e">
        <f t="shared" si="857"/>
        <v>#N/A</v>
      </c>
      <c r="AC650" s="5" t="e">
        <f t="shared" si="858"/>
        <v>#N/A</v>
      </c>
      <c r="AD650" s="5" t="e">
        <f t="shared" si="859"/>
        <v>#N/A</v>
      </c>
      <c r="AE650" s="5" t="e">
        <f t="shared" si="860"/>
        <v>#N/A</v>
      </c>
      <c r="AF650" s="5" t="e">
        <f t="shared" si="861"/>
        <v>#N/A</v>
      </c>
      <c r="AG650" s="5" t="e">
        <f t="shared" si="862"/>
        <v>#N/A</v>
      </c>
      <c r="AH650" s="5" t="e">
        <f t="shared" si="863"/>
        <v>#N/A</v>
      </c>
      <c r="AI650" s="5" t="e">
        <f t="shared" si="864"/>
        <v>#N/A</v>
      </c>
      <c r="AJ650" s="5" t="e">
        <f t="shared" si="865"/>
        <v>#N/A</v>
      </c>
      <c r="AK650" s="5" t="e">
        <f t="shared" si="866"/>
        <v>#N/A</v>
      </c>
      <c r="AL650" s="5" t="e">
        <f t="shared" si="867"/>
        <v>#N/A</v>
      </c>
      <c r="AM650" s="5" t="e">
        <f t="shared" si="868"/>
        <v>#N/A</v>
      </c>
      <c r="AN650" s="5" t="e">
        <f t="shared" si="869"/>
        <v>#N/A</v>
      </c>
      <c r="AO650" s="5" t="e">
        <f t="shared" si="870"/>
        <v>#N/A</v>
      </c>
      <c r="AP650" s="5" t="e">
        <f t="shared" si="871"/>
        <v>#N/A</v>
      </c>
      <c r="AQ650" s="5" t="e">
        <f t="shared" si="872"/>
        <v>#N/A</v>
      </c>
      <c r="AR650" s="5" t="e">
        <f t="shared" si="873"/>
        <v>#N/A</v>
      </c>
      <c r="AS650" s="5" t="e">
        <f t="shared" si="874"/>
        <v>#N/A</v>
      </c>
      <c r="AT650" s="5" t="e">
        <f t="shared" si="875"/>
        <v>#N/A</v>
      </c>
      <c r="AU650" s="5" t="e">
        <f t="shared" si="876"/>
        <v>#N/A</v>
      </c>
      <c r="AV650" s="5" t="e">
        <f t="shared" si="877"/>
        <v>#N/A</v>
      </c>
      <c r="AW650" s="5" t="e">
        <f t="shared" si="878"/>
        <v>#N/A</v>
      </c>
      <c r="AX650" s="5" t="e">
        <f t="shared" si="879"/>
        <v>#N/A</v>
      </c>
      <c r="AY650" s="5" t="e">
        <f t="shared" si="880"/>
        <v>#N/A</v>
      </c>
      <c r="AZ650" s="5" t="e">
        <f t="shared" si="881"/>
        <v>#N/A</v>
      </c>
      <c r="BA650" s="5" t="e">
        <f t="shared" si="882"/>
        <v>#N/A</v>
      </c>
      <c r="BB650" s="5" t="e">
        <f t="shared" si="883"/>
        <v>#N/A</v>
      </c>
      <c r="BC650" s="5" t="e">
        <f t="shared" si="884"/>
        <v>#N/A</v>
      </c>
      <c r="BD650" s="5" t="e">
        <f t="shared" si="885"/>
        <v>#N/A</v>
      </c>
      <c r="BE650" s="5" t="e">
        <f t="shared" si="886"/>
        <v>#N/A</v>
      </c>
      <c r="BF650" s="5" t="e">
        <f t="shared" si="887"/>
        <v>#N/A</v>
      </c>
      <c r="BG650" s="5" t="e">
        <f t="shared" si="888"/>
        <v>#N/A</v>
      </c>
      <c r="BH650" s="5" t="e">
        <f t="shared" si="889"/>
        <v>#N/A</v>
      </c>
      <c r="BI650" s="5" t="e">
        <f t="shared" si="890"/>
        <v>#N/A</v>
      </c>
      <c r="BJ650" s="8" t="e">
        <f t="shared" si="891"/>
        <v>#N/A</v>
      </c>
      <c r="BK650" s="8" t="e">
        <f t="shared" si="892"/>
        <v>#N/A</v>
      </c>
      <c r="BL650" s="8" t="e">
        <f t="shared" si="893"/>
        <v>#N/A</v>
      </c>
      <c r="BM650" s="8" t="e">
        <f t="shared" si="894"/>
        <v>#N/A</v>
      </c>
      <c r="BN650" s="8" t="e">
        <f t="shared" si="895"/>
        <v>#N/A</v>
      </c>
    </row>
    <row r="651" spans="1:66" x14ac:dyDescent="0.25">
      <c r="A651" t="s">
        <v>196</v>
      </c>
      <c r="B651" t="s">
        <v>511</v>
      </c>
      <c r="C651" t="s">
        <v>199</v>
      </c>
      <c r="D651" t="s">
        <v>527</v>
      </c>
      <c r="E651">
        <f>VLOOKUP(A651,home!$A$2:$E$405,3,FALSE)</f>
        <v>1.6077999999999999</v>
      </c>
      <c r="F651" t="e">
        <f>VLOOKUP(B651,home!$B$2:$E$405,3,FALSE)</f>
        <v>#N/A</v>
      </c>
      <c r="G651">
        <f>VLOOKUP(C651,away!$B$2:$E$405,4,FALSE)</f>
        <v>0.76829999999999998</v>
      </c>
      <c r="H651">
        <f>VLOOKUP(A651,away!$A$2:$E$405,3,FALSE)</f>
        <v>1.3987000000000001</v>
      </c>
      <c r="I651">
        <f>VLOOKUP(C651,away!$B$2:$E$405,3,FALSE)</f>
        <v>0.79910000000000003</v>
      </c>
      <c r="J651" t="e">
        <f>VLOOKUP(B651,home!$B$2:$E$405,4,FALSE)</f>
        <v>#N/A</v>
      </c>
      <c r="K651" s="3" t="e">
        <f t="shared" si="840"/>
        <v>#N/A</v>
      </c>
      <c r="L651" s="3" t="e">
        <f t="shared" si="841"/>
        <v>#N/A</v>
      </c>
      <c r="M651" s="5" t="e">
        <f t="shared" si="842"/>
        <v>#N/A</v>
      </c>
      <c r="N651" s="5" t="e">
        <f t="shared" si="843"/>
        <v>#N/A</v>
      </c>
      <c r="O651" s="5" t="e">
        <f t="shared" si="844"/>
        <v>#N/A</v>
      </c>
      <c r="P651" s="5" t="e">
        <f t="shared" si="845"/>
        <v>#N/A</v>
      </c>
      <c r="Q651" s="5" t="e">
        <f t="shared" si="846"/>
        <v>#N/A</v>
      </c>
      <c r="R651" s="5" t="e">
        <f t="shared" si="847"/>
        <v>#N/A</v>
      </c>
      <c r="S651" s="5" t="e">
        <f t="shared" si="848"/>
        <v>#N/A</v>
      </c>
      <c r="T651" s="5" t="e">
        <f t="shared" si="849"/>
        <v>#N/A</v>
      </c>
      <c r="U651" s="5" t="e">
        <f t="shared" si="850"/>
        <v>#N/A</v>
      </c>
      <c r="V651" s="5" t="e">
        <f t="shared" si="851"/>
        <v>#N/A</v>
      </c>
      <c r="W651" s="5" t="e">
        <f t="shared" si="852"/>
        <v>#N/A</v>
      </c>
      <c r="X651" s="5" t="e">
        <f t="shared" si="853"/>
        <v>#N/A</v>
      </c>
      <c r="Y651" s="5" t="e">
        <f t="shared" si="854"/>
        <v>#N/A</v>
      </c>
      <c r="Z651" s="5" t="e">
        <f t="shared" si="855"/>
        <v>#N/A</v>
      </c>
      <c r="AA651" s="5" t="e">
        <f t="shared" si="856"/>
        <v>#N/A</v>
      </c>
      <c r="AB651" s="5" t="e">
        <f t="shared" si="857"/>
        <v>#N/A</v>
      </c>
      <c r="AC651" s="5" t="e">
        <f t="shared" si="858"/>
        <v>#N/A</v>
      </c>
      <c r="AD651" s="5" t="e">
        <f t="shared" si="859"/>
        <v>#N/A</v>
      </c>
      <c r="AE651" s="5" t="e">
        <f t="shared" si="860"/>
        <v>#N/A</v>
      </c>
      <c r="AF651" s="5" t="e">
        <f t="shared" si="861"/>
        <v>#N/A</v>
      </c>
      <c r="AG651" s="5" t="e">
        <f t="shared" si="862"/>
        <v>#N/A</v>
      </c>
      <c r="AH651" s="5" t="e">
        <f t="shared" si="863"/>
        <v>#N/A</v>
      </c>
      <c r="AI651" s="5" t="e">
        <f t="shared" si="864"/>
        <v>#N/A</v>
      </c>
      <c r="AJ651" s="5" t="e">
        <f t="shared" si="865"/>
        <v>#N/A</v>
      </c>
      <c r="AK651" s="5" t="e">
        <f t="shared" si="866"/>
        <v>#N/A</v>
      </c>
      <c r="AL651" s="5" t="e">
        <f t="shared" si="867"/>
        <v>#N/A</v>
      </c>
      <c r="AM651" s="5" t="e">
        <f t="shared" si="868"/>
        <v>#N/A</v>
      </c>
      <c r="AN651" s="5" t="e">
        <f t="shared" si="869"/>
        <v>#N/A</v>
      </c>
      <c r="AO651" s="5" t="e">
        <f t="shared" si="870"/>
        <v>#N/A</v>
      </c>
      <c r="AP651" s="5" t="e">
        <f t="shared" si="871"/>
        <v>#N/A</v>
      </c>
      <c r="AQ651" s="5" t="e">
        <f t="shared" si="872"/>
        <v>#N/A</v>
      </c>
      <c r="AR651" s="5" t="e">
        <f t="shared" si="873"/>
        <v>#N/A</v>
      </c>
      <c r="AS651" s="5" t="e">
        <f t="shared" si="874"/>
        <v>#N/A</v>
      </c>
      <c r="AT651" s="5" t="e">
        <f t="shared" si="875"/>
        <v>#N/A</v>
      </c>
      <c r="AU651" s="5" t="e">
        <f t="shared" si="876"/>
        <v>#N/A</v>
      </c>
      <c r="AV651" s="5" t="e">
        <f t="shared" si="877"/>
        <v>#N/A</v>
      </c>
      <c r="AW651" s="5" t="e">
        <f t="shared" si="878"/>
        <v>#N/A</v>
      </c>
      <c r="AX651" s="5" t="e">
        <f t="shared" si="879"/>
        <v>#N/A</v>
      </c>
      <c r="AY651" s="5" t="e">
        <f t="shared" si="880"/>
        <v>#N/A</v>
      </c>
      <c r="AZ651" s="5" t="e">
        <f t="shared" si="881"/>
        <v>#N/A</v>
      </c>
      <c r="BA651" s="5" t="e">
        <f t="shared" si="882"/>
        <v>#N/A</v>
      </c>
      <c r="BB651" s="5" t="e">
        <f t="shared" si="883"/>
        <v>#N/A</v>
      </c>
      <c r="BC651" s="5" t="e">
        <f t="shared" si="884"/>
        <v>#N/A</v>
      </c>
      <c r="BD651" s="5" t="e">
        <f t="shared" si="885"/>
        <v>#N/A</v>
      </c>
      <c r="BE651" s="5" t="e">
        <f t="shared" si="886"/>
        <v>#N/A</v>
      </c>
      <c r="BF651" s="5" t="e">
        <f t="shared" si="887"/>
        <v>#N/A</v>
      </c>
      <c r="BG651" s="5" t="e">
        <f t="shared" si="888"/>
        <v>#N/A</v>
      </c>
      <c r="BH651" s="5" t="e">
        <f t="shared" si="889"/>
        <v>#N/A</v>
      </c>
      <c r="BI651" s="5" t="e">
        <f t="shared" si="890"/>
        <v>#N/A</v>
      </c>
      <c r="BJ651" s="8" t="e">
        <f t="shared" si="891"/>
        <v>#N/A</v>
      </c>
      <c r="BK651" s="8" t="e">
        <f t="shared" si="892"/>
        <v>#N/A</v>
      </c>
      <c r="BL651" s="8" t="e">
        <f t="shared" si="893"/>
        <v>#N/A</v>
      </c>
      <c r="BM651" s="8" t="e">
        <f t="shared" si="894"/>
        <v>#N/A</v>
      </c>
      <c r="BN651" s="8" t="e">
        <f t="shared" si="895"/>
        <v>#N/A</v>
      </c>
    </row>
    <row r="652" spans="1:66" x14ac:dyDescent="0.25">
      <c r="A652" t="s">
        <v>196</v>
      </c>
      <c r="B652" t="s">
        <v>200</v>
      </c>
      <c r="C652" t="s">
        <v>302</v>
      </c>
      <c r="D652" t="s">
        <v>527</v>
      </c>
      <c r="E652">
        <f>VLOOKUP(A652,home!$A$2:$E$405,3,FALSE)</f>
        <v>1.6077999999999999</v>
      </c>
      <c r="F652">
        <f>VLOOKUP(B652,home!$B$2:$E$405,3,FALSE)</f>
        <v>1.4269000000000001</v>
      </c>
      <c r="G652">
        <f>VLOOKUP(C652,away!$B$2:$E$405,4,FALSE)</f>
        <v>0.87809999999999999</v>
      </c>
      <c r="H652">
        <f>VLOOKUP(A652,away!$A$2:$E$405,3,FALSE)</f>
        <v>1.3987000000000001</v>
      </c>
      <c r="I652">
        <f>VLOOKUP(C652,away!$B$2:$E$405,3,FALSE)</f>
        <v>0.96730000000000005</v>
      </c>
      <c r="J652">
        <f>VLOOKUP(B652,home!$B$2:$E$405,4,FALSE)</f>
        <v>0.54669999999999996</v>
      </c>
      <c r="K652" s="3">
        <f t="shared" si="840"/>
        <v>2.0145105189420001</v>
      </c>
      <c r="L652" s="3">
        <f t="shared" si="841"/>
        <v>0.73966460421700009</v>
      </c>
      <c r="M652" s="5">
        <f t="shared" si="842"/>
        <v>6.3661510922408668E-2</v>
      </c>
      <c r="N652" s="5">
        <f t="shared" si="843"/>
        <v>0.12824678340493328</v>
      </c>
      <c r="O652" s="5">
        <f t="shared" si="844"/>
        <v>4.7088166280279641E-2</v>
      </c>
      <c r="P652" s="5">
        <f t="shared" si="845"/>
        <v>9.4859606289313322E-2</v>
      </c>
      <c r="Q652" s="5">
        <f t="shared" si="846"/>
        <v>0.12917724709485723</v>
      </c>
      <c r="R652" s="5">
        <f t="shared" si="847"/>
        <v>1.7414724937503661E-2</v>
      </c>
      <c r="S652" s="5">
        <f t="shared" si="848"/>
        <v>3.5336676647255552E-2</v>
      </c>
      <c r="T652" s="5">
        <f t="shared" si="849"/>
        <v>9.5547837346259212E-2</v>
      </c>
      <c r="U652" s="5">
        <f t="shared" si="850"/>
        <v>3.508214657108269E-2</v>
      </c>
      <c r="V652" s="5">
        <f t="shared" si="851"/>
        <v>5.8504270577361631E-3</v>
      </c>
      <c r="W652" s="5">
        <f t="shared" si="852"/>
        <v>8.6742974360186589E-2</v>
      </c>
      <c r="X652" s="5">
        <f t="shared" si="853"/>
        <v>6.41607077987328E-2</v>
      </c>
      <c r="Y652" s="5">
        <f t="shared" si="854"/>
        <v>2.3728702270116142E-2</v>
      </c>
      <c r="Z652" s="5">
        <f t="shared" si="855"/>
        <v>4.2936852094821896E-3</v>
      </c>
      <c r="AA652" s="5">
        <f t="shared" si="856"/>
        <v>8.6496740195275562E-3</v>
      </c>
      <c r="AB652" s="5">
        <f t="shared" si="857"/>
        <v>8.7124296488787969E-3</v>
      </c>
      <c r="AC652" s="5">
        <f t="shared" si="858"/>
        <v>5.4484373611317577E-4</v>
      </c>
      <c r="AD652" s="5">
        <f t="shared" si="859"/>
        <v>4.3686158573228037E-2</v>
      </c>
      <c r="AE652" s="5">
        <f t="shared" si="860"/>
        <v>3.2313105190827821E-2</v>
      </c>
      <c r="AF652" s="5">
        <f t="shared" si="861"/>
        <v>1.1950430080997974E-2</v>
      </c>
      <c r="AG652" s="5">
        <f t="shared" si="862"/>
        <v>2.9464367120280999E-3</v>
      </c>
      <c r="AH652" s="5">
        <f t="shared" si="863"/>
        <v>7.9397174277600756E-4</v>
      </c>
      <c r="AI652" s="5">
        <f t="shared" si="864"/>
        <v>1.5994644275649792E-3</v>
      </c>
      <c r="AJ652" s="5">
        <f t="shared" si="865"/>
        <v>1.6110689570015978E-3</v>
      </c>
      <c r="AK652" s="5">
        <f t="shared" si="866"/>
        <v>1.0818384535402116E-3</v>
      </c>
      <c r="AL652" s="5">
        <f t="shared" si="867"/>
        <v>3.2474040623941197E-5</v>
      </c>
      <c r="AM652" s="5">
        <f t="shared" si="868"/>
        <v>1.7601245195587218E-2</v>
      </c>
      <c r="AN652" s="5">
        <f t="shared" si="869"/>
        <v>1.3019018061320395E-2</v>
      </c>
      <c r="AO652" s="5">
        <f t="shared" si="870"/>
        <v>4.8148534208102617E-3</v>
      </c>
      <c r="AP652" s="5">
        <f t="shared" si="871"/>
        <v>1.1871255499554972E-3</v>
      </c>
      <c r="AQ652" s="5">
        <f t="shared" si="872"/>
        <v>2.1951868751593032E-4</v>
      </c>
      <c r="AR652" s="5">
        <f t="shared" si="873"/>
        <v>1.1745455897597953E-4</v>
      </c>
      <c r="AS652" s="5">
        <f t="shared" si="874"/>
        <v>2.3661344455480426E-4</v>
      </c>
      <c r="AT652" s="5">
        <f t="shared" si="875"/>
        <v>2.3833013648937647E-4</v>
      </c>
      <c r="AU652" s="5">
        <f t="shared" si="876"/>
        <v>1.6003952231291048E-4</v>
      </c>
      <c r="AV652" s="5">
        <f t="shared" si="877"/>
        <v>8.0600325286452783E-5</v>
      </c>
      <c r="AW652" s="5">
        <f t="shared" si="878"/>
        <v>1.3441205000462618E-6</v>
      </c>
      <c r="AX652" s="5">
        <f t="shared" si="879"/>
        <v>5.9096489321646302E-3</v>
      </c>
      <c r="AY652" s="5">
        <f t="shared" si="880"/>
        <v>4.3711581384709691E-3</v>
      </c>
      <c r="AZ652" s="5">
        <f t="shared" si="881"/>
        <v>1.6165954772310235E-3</v>
      </c>
      <c r="BA652" s="5">
        <f t="shared" si="882"/>
        <v>3.9857948461502593E-4</v>
      </c>
      <c r="BB652" s="5">
        <f t="shared" si="883"/>
        <v>7.3703784184197242E-5</v>
      </c>
      <c r="BC652" s="5">
        <f t="shared" si="884"/>
        <v>1.0903216071579891E-5</v>
      </c>
      <c r="BD652" s="5">
        <f t="shared" si="885"/>
        <v>1.4479496646408359E-5</v>
      </c>
      <c r="BE652" s="5">
        <f t="shared" si="886"/>
        <v>2.916909830317505E-5</v>
      </c>
      <c r="BF652" s="5">
        <f t="shared" si="887"/>
        <v>2.9380727679899698E-5</v>
      </c>
      <c r="BG652" s="5">
        <f t="shared" si="888"/>
        <v>1.9729261655109438E-5</v>
      </c>
      <c r="BH652" s="5">
        <f t="shared" si="889"/>
        <v>9.9362012837942564E-6</v>
      </c>
      <c r="BI652" s="5">
        <f t="shared" si="890"/>
        <v>4.0033164009057057E-6</v>
      </c>
      <c r="BJ652" s="8">
        <f t="shared" si="891"/>
        <v>0.66772273278009386</v>
      </c>
      <c r="BK652" s="8">
        <f t="shared" si="892"/>
        <v>0.20465669683192184</v>
      </c>
      <c r="BL652" s="8">
        <f t="shared" si="893"/>
        <v>0.12297322112774395</v>
      </c>
      <c r="BM652" s="8">
        <f t="shared" si="894"/>
        <v>0.51482848300197492</v>
      </c>
      <c r="BN652" s="8">
        <f t="shared" si="895"/>
        <v>0.48044803892929583</v>
      </c>
    </row>
    <row r="653" spans="1:66" x14ac:dyDescent="0.25">
      <c r="A653" t="s">
        <v>196</v>
      </c>
      <c r="B653" t="s">
        <v>301</v>
      </c>
      <c r="C653" t="s">
        <v>203</v>
      </c>
      <c r="D653" t="s">
        <v>527</v>
      </c>
      <c r="E653">
        <f>VLOOKUP(A653,home!$A$2:$E$405,3,FALSE)</f>
        <v>1.6077999999999999</v>
      </c>
      <c r="F653">
        <f>VLOOKUP(B653,home!$B$2:$E$405,3,FALSE)</f>
        <v>0.80489999999999995</v>
      </c>
      <c r="G653">
        <f>VLOOKUP(C653,away!$B$2:$E$405,4,FALSE)</f>
        <v>1.2805</v>
      </c>
      <c r="H653">
        <f>VLOOKUP(A653,away!$A$2:$E$405,3,FALSE)</f>
        <v>1.3987000000000001</v>
      </c>
      <c r="I653">
        <f>VLOOKUP(C653,away!$B$2:$E$405,3,FALSE)</f>
        <v>1.0513999999999999</v>
      </c>
      <c r="J653">
        <f>VLOOKUP(B653,home!$B$2:$E$405,4,FALSE)</f>
        <v>1.3877999999999999</v>
      </c>
      <c r="K653" s="3">
        <f t="shared" si="840"/>
        <v>1.6571183807099998</v>
      </c>
      <c r="L653" s="3">
        <f t="shared" si="841"/>
        <v>2.0408892152039995</v>
      </c>
      <c r="M653" s="5">
        <f t="shared" si="842"/>
        <v>2.4772834830276636E-2</v>
      </c>
      <c r="N653" s="5">
        <f t="shared" si="843"/>
        <v>4.1051519939544305E-2</v>
      </c>
      <c r="O653" s="5">
        <f t="shared" si="844"/>
        <v>5.05586114351416E-2</v>
      </c>
      <c r="P653" s="5">
        <f t="shared" si="845"/>
        <v>8.3781604312347921E-2</v>
      </c>
      <c r="Q653" s="5">
        <f t="shared" si="846"/>
        <v>3.4013614123950972E-2</v>
      </c>
      <c r="R653" s="5">
        <f t="shared" si="847"/>
        <v>5.1592262406835045E-2</v>
      </c>
      <c r="S653" s="5">
        <f t="shared" si="848"/>
        <v>7.0837242379018964E-2</v>
      </c>
      <c r="T653" s="5">
        <f t="shared" si="849"/>
        <v>6.9418018235681986E-2</v>
      </c>
      <c r="U653" s="5">
        <f t="shared" si="850"/>
        <v>8.549448633677989E-2</v>
      </c>
      <c r="V653" s="5">
        <f t="shared" si="851"/>
        <v>2.661902241905827E-2</v>
      </c>
      <c r="W653" s="5">
        <f t="shared" si="852"/>
        <v>1.8788195053058808E-2</v>
      </c>
      <c r="X653" s="5">
        <f t="shared" si="853"/>
        <v>3.834462465693686E-2</v>
      </c>
      <c r="Y653" s="5">
        <f t="shared" si="854"/>
        <v>3.9128565461693895E-2</v>
      </c>
      <c r="Z653" s="5">
        <f t="shared" si="855"/>
        <v>3.5098030644694807E-2</v>
      </c>
      <c r="AA653" s="5">
        <f t="shared" si="856"/>
        <v>5.8161591708046606E-2</v>
      </c>
      <c r="AB653" s="5">
        <f t="shared" si="857"/>
        <v>4.8190321335377186E-2</v>
      </c>
      <c r="AC653" s="5">
        <f t="shared" si="858"/>
        <v>5.6265875978023681E-3</v>
      </c>
      <c r="AD653" s="5">
        <f t="shared" si="859"/>
        <v>7.7835658406971058E-3</v>
      </c>
      <c r="AE653" s="5">
        <f t="shared" si="860"/>
        <v>1.5885395580108978E-2</v>
      </c>
      <c r="AF653" s="5">
        <f t="shared" si="861"/>
        <v>1.6210166259346848E-2</v>
      </c>
      <c r="AG653" s="5">
        <f t="shared" si="862"/>
        <v>1.1027717831788251E-2</v>
      </c>
      <c r="AH653" s="5">
        <f t="shared" si="863"/>
        <v>1.7907798054414278E-2</v>
      </c>
      <c r="AI653" s="5">
        <f t="shared" si="864"/>
        <v>2.9675341314012671E-2</v>
      </c>
      <c r="AJ653" s="5">
        <f t="shared" si="865"/>
        <v>2.4587776772646626E-2</v>
      </c>
      <c r="AK653" s="5">
        <f t="shared" si="866"/>
        <v>1.3581618943582374E-2</v>
      </c>
      <c r="AL653" s="5">
        <f t="shared" si="867"/>
        <v>7.6116365200433987E-4</v>
      </c>
      <c r="AM653" s="5">
        <f t="shared" si="868"/>
        <v>2.5796580044171306E-3</v>
      </c>
      <c r="AN653" s="5">
        <f t="shared" si="869"/>
        <v>5.2647962001295947E-3</v>
      </c>
      <c r="AO653" s="5">
        <f t="shared" si="870"/>
        <v>5.3724328925457429E-3</v>
      </c>
      <c r="AP653" s="5">
        <f t="shared" si="871"/>
        <v>3.654846783267946E-3</v>
      </c>
      <c r="AQ653" s="5">
        <f t="shared" si="872"/>
        <v>1.8647843457986451E-3</v>
      </c>
      <c r="AR653" s="5">
        <f t="shared" si="873"/>
        <v>7.3095663834610502E-3</v>
      </c>
      <c r="AS653" s="5">
        <f t="shared" si="874"/>
        <v>1.2112816809053226E-2</v>
      </c>
      <c r="AT653" s="5">
        <f t="shared" si="875"/>
        <v>1.0036185688227577E-2</v>
      </c>
      <c r="AU653" s="5">
        <f t="shared" si="876"/>
        <v>5.543715925393519E-3</v>
      </c>
      <c r="AV653" s="5">
        <f t="shared" si="877"/>
        <v>2.2966483893510858E-3</v>
      </c>
      <c r="AW653" s="5">
        <f t="shared" si="878"/>
        <v>7.1506991367851962E-5</v>
      </c>
      <c r="AX653" s="5">
        <f t="shared" si="879"/>
        <v>7.124664491775512E-4</v>
      </c>
      <c r="AY653" s="5">
        <f t="shared" si="880"/>
        <v>1.4540650923211529E-3</v>
      </c>
      <c r="AZ653" s="5">
        <f t="shared" si="881"/>
        <v>1.4837928825614244E-3</v>
      </c>
      <c r="BA653" s="5">
        <f t="shared" si="882"/>
        <v>1.0094189638720221E-3</v>
      </c>
      <c r="BB653" s="5">
        <f t="shared" si="883"/>
        <v>5.1502806924720145E-4</v>
      </c>
      <c r="BC653" s="5">
        <f t="shared" si="884"/>
        <v>2.1022304641079035E-4</v>
      </c>
      <c r="BD653" s="5">
        <f t="shared" si="885"/>
        <v>2.4863358666372261E-3</v>
      </c>
      <c r="BE653" s="5">
        <f t="shared" si="886"/>
        <v>4.1201528652230739E-3</v>
      </c>
      <c r="BF653" s="5">
        <f t="shared" si="887"/>
        <v>3.4137905221480642E-3</v>
      </c>
      <c r="BG653" s="5">
        <f t="shared" si="888"/>
        <v>1.8856850073817153E-3</v>
      </c>
      <c r="BH653" s="5">
        <f t="shared" si="889"/>
        <v>7.8120082149037758E-4</v>
      </c>
      <c r="BI653" s="5">
        <f t="shared" si="890"/>
        <v>2.5890844806349117E-4</v>
      </c>
      <c r="BJ653" s="8">
        <f t="shared" si="891"/>
        <v>0.31577289571255718</v>
      </c>
      <c r="BK653" s="8">
        <f t="shared" si="892"/>
        <v>0.21385252028282969</v>
      </c>
      <c r="BL653" s="8">
        <f t="shared" si="893"/>
        <v>0.42999481503326664</v>
      </c>
      <c r="BM653" s="8">
        <f t="shared" si="894"/>
        <v>0.70756525652429836</v>
      </c>
      <c r="BN653" s="8">
        <f t="shared" si="895"/>
        <v>0.28577044704809651</v>
      </c>
    </row>
    <row r="654" spans="1:66" x14ac:dyDescent="0.25">
      <c r="A654" t="s">
        <v>32</v>
      </c>
      <c r="B654" t="s">
        <v>508</v>
      </c>
      <c r="C654" t="s">
        <v>212</v>
      </c>
      <c r="D654" t="s">
        <v>527</v>
      </c>
      <c r="E654">
        <f>VLOOKUP(A654,home!$A$2:$E$405,3,FALSE)</f>
        <v>1.268</v>
      </c>
      <c r="F654" t="e">
        <f>VLOOKUP(B654,home!$B$2:$E$405,3,FALSE)</f>
        <v>#N/A</v>
      </c>
      <c r="G654">
        <f>VLOOKUP(C654,away!$B$2:$E$405,4,FALSE)</f>
        <v>1.2525999999999999</v>
      </c>
      <c r="H654">
        <f>VLOOKUP(A654,away!$A$2:$E$405,3,FALSE)</f>
        <v>1.1471</v>
      </c>
      <c r="I654">
        <f>VLOOKUP(C654,away!$B$2:$E$405,3,FALSE)</f>
        <v>1.1282000000000001</v>
      </c>
      <c r="J654" t="e">
        <f>VLOOKUP(B654,home!$B$2:$E$405,4,FALSE)</f>
        <v>#N/A</v>
      </c>
      <c r="K654" s="3" t="e">
        <f t="shared" si="840"/>
        <v>#N/A</v>
      </c>
      <c r="L654" s="3" t="e">
        <f t="shared" si="841"/>
        <v>#N/A</v>
      </c>
      <c r="M654" s="5" t="e">
        <f t="shared" si="842"/>
        <v>#N/A</v>
      </c>
      <c r="N654" s="5" t="e">
        <f t="shared" si="843"/>
        <v>#N/A</v>
      </c>
      <c r="O654" s="5" t="e">
        <f t="shared" si="844"/>
        <v>#N/A</v>
      </c>
      <c r="P654" s="5" t="e">
        <f t="shared" si="845"/>
        <v>#N/A</v>
      </c>
      <c r="Q654" s="5" t="e">
        <f t="shared" si="846"/>
        <v>#N/A</v>
      </c>
      <c r="R654" s="5" t="e">
        <f t="shared" si="847"/>
        <v>#N/A</v>
      </c>
      <c r="S654" s="5" t="e">
        <f t="shared" si="848"/>
        <v>#N/A</v>
      </c>
      <c r="T654" s="5" t="e">
        <f t="shared" si="849"/>
        <v>#N/A</v>
      </c>
      <c r="U654" s="5" t="e">
        <f t="shared" si="850"/>
        <v>#N/A</v>
      </c>
      <c r="V654" s="5" t="e">
        <f t="shared" si="851"/>
        <v>#N/A</v>
      </c>
      <c r="W654" s="5" t="e">
        <f t="shared" si="852"/>
        <v>#N/A</v>
      </c>
      <c r="X654" s="5" t="e">
        <f t="shared" si="853"/>
        <v>#N/A</v>
      </c>
      <c r="Y654" s="5" t="e">
        <f t="shared" si="854"/>
        <v>#N/A</v>
      </c>
      <c r="Z654" s="5" t="e">
        <f t="shared" si="855"/>
        <v>#N/A</v>
      </c>
      <c r="AA654" s="5" t="e">
        <f t="shared" si="856"/>
        <v>#N/A</v>
      </c>
      <c r="AB654" s="5" t="e">
        <f t="shared" si="857"/>
        <v>#N/A</v>
      </c>
      <c r="AC654" s="5" t="e">
        <f t="shared" si="858"/>
        <v>#N/A</v>
      </c>
      <c r="AD654" s="5" t="e">
        <f t="shared" si="859"/>
        <v>#N/A</v>
      </c>
      <c r="AE654" s="5" t="e">
        <f t="shared" si="860"/>
        <v>#N/A</v>
      </c>
      <c r="AF654" s="5" t="e">
        <f t="shared" si="861"/>
        <v>#N/A</v>
      </c>
      <c r="AG654" s="5" t="e">
        <f t="shared" si="862"/>
        <v>#N/A</v>
      </c>
      <c r="AH654" s="5" t="e">
        <f t="shared" si="863"/>
        <v>#N/A</v>
      </c>
      <c r="AI654" s="5" t="e">
        <f t="shared" si="864"/>
        <v>#N/A</v>
      </c>
      <c r="AJ654" s="5" t="e">
        <f t="shared" si="865"/>
        <v>#N/A</v>
      </c>
      <c r="AK654" s="5" t="e">
        <f t="shared" si="866"/>
        <v>#N/A</v>
      </c>
      <c r="AL654" s="5" t="e">
        <f t="shared" si="867"/>
        <v>#N/A</v>
      </c>
      <c r="AM654" s="5" t="e">
        <f t="shared" si="868"/>
        <v>#N/A</v>
      </c>
      <c r="AN654" s="5" t="e">
        <f t="shared" si="869"/>
        <v>#N/A</v>
      </c>
      <c r="AO654" s="5" t="e">
        <f t="shared" si="870"/>
        <v>#N/A</v>
      </c>
      <c r="AP654" s="5" t="e">
        <f t="shared" si="871"/>
        <v>#N/A</v>
      </c>
      <c r="AQ654" s="5" t="e">
        <f t="shared" si="872"/>
        <v>#N/A</v>
      </c>
      <c r="AR654" s="5" t="e">
        <f t="shared" si="873"/>
        <v>#N/A</v>
      </c>
      <c r="AS654" s="5" t="e">
        <f t="shared" si="874"/>
        <v>#N/A</v>
      </c>
      <c r="AT654" s="5" t="e">
        <f t="shared" si="875"/>
        <v>#N/A</v>
      </c>
      <c r="AU654" s="5" t="e">
        <f t="shared" si="876"/>
        <v>#N/A</v>
      </c>
      <c r="AV654" s="5" t="e">
        <f t="shared" si="877"/>
        <v>#N/A</v>
      </c>
      <c r="AW654" s="5" t="e">
        <f t="shared" si="878"/>
        <v>#N/A</v>
      </c>
      <c r="AX654" s="5" t="e">
        <f t="shared" si="879"/>
        <v>#N/A</v>
      </c>
      <c r="AY654" s="5" t="e">
        <f t="shared" si="880"/>
        <v>#N/A</v>
      </c>
      <c r="AZ654" s="5" t="e">
        <f t="shared" si="881"/>
        <v>#N/A</v>
      </c>
      <c r="BA654" s="5" t="e">
        <f t="shared" si="882"/>
        <v>#N/A</v>
      </c>
      <c r="BB654" s="5" t="e">
        <f t="shared" si="883"/>
        <v>#N/A</v>
      </c>
      <c r="BC654" s="5" t="e">
        <f t="shared" si="884"/>
        <v>#N/A</v>
      </c>
      <c r="BD654" s="5" t="e">
        <f t="shared" si="885"/>
        <v>#N/A</v>
      </c>
      <c r="BE654" s="5" t="e">
        <f t="shared" si="886"/>
        <v>#N/A</v>
      </c>
      <c r="BF654" s="5" t="e">
        <f t="shared" si="887"/>
        <v>#N/A</v>
      </c>
      <c r="BG654" s="5" t="e">
        <f t="shared" si="888"/>
        <v>#N/A</v>
      </c>
      <c r="BH654" s="5" t="e">
        <f t="shared" si="889"/>
        <v>#N/A</v>
      </c>
      <c r="BI654" s="5" t="e">
        <f t="shared" si="890"/>
        <v>#N/A</v>
      </c>
      <c r="BJ654" s="8" t="e">
        <f t="shared" si="891"/>
        <v>#N/A</v>
      </c>
      <c r="BK654" s="8" t="e">
        <f t="shared" si="892"/>
        <v>#N/A</v>
      </c>
      <c r="BL654" s="8" t="e">
        <f t="shared" si="893"/>
        <v>#N/A</v>
      </c>
      <c r="BM654" s="8" t="e">
        <f t="shared" si="894"/>
        <v>#N/A</v>
      </c>
      <c r="BN654" s="8" t="e">
        <f t="shared" si="895"/>
        <v>#N/A</v>
      </c>
    </row>
    <row r="655" spans="1:66" x14ac:dyDescent="0.25">
      <c r="A655" t="s">
        <v>32</v>
      </c>
      <c r="B655" t="s">
        <v>35</v>
      </c>
      <c r="C655" t="s">
        <v>509</v>
      </c>
      <c r="D655" t="s">
        <v>527</v>
      </c>
      <c r="E655">
        <f>VLOOKUP(A655,home!$A$2:$E$405,3,FALSE)</f>
        <v>1.268</v>
      </c>
      <c r="F655">
        <f>VLOOKUP(B655,home!$B$2:$E$405,3,FALSE)</f>
        <v>1.8555999999999999</v>
      </c>
      <c r="G655" t="e">
        <f>VLOOKUP(C655,away!$B$2:$E$405,4,FALSE)</f>
        <v>#N/A</v>
      </c>
      <c r="H655">
        <f>VLOOKUP(A655,away!$A$2:$E$405,3,FALSE)</f>
        <v>1.1471</v>
      </c>
      <c r="I655" t="e">
        <f>VLOOKUP(C655,away!$B$2:$E$405,3,FALSE)</f>
        <v>#N/A</v>
      </c>
      <c r="J655">
        <f>VLOOKUP(B655,home!$B$2:$E$405,4,FALSE)</f>
        <v>0.76919999999999999</v>
      </c>
      <c r="K655" s="3" t="e">
        <f t="shared" si="840"/>
        <v>#N/A</v>
      </c>
      <c r="L655" s="3" t="e">
        <f t="shared" si="841"/>
        <v>#N/A</v>
      </c>
      <c r="M655" s="5" t="e">
        <f t="shared" si="842"/>
        <v>#N/A</v>
      </c>
      <c r="N655" s="5" t="e">
        <f t="shared" si="843"/>
        <v>#N/A</v>
      </c>
      <c r="O655" s="5" t="e">
        <f t="shared" si="844"/>
        <v>#N/A</v>
      </c>
      <c r="P655" s="5" t="e">
        <f t="shared" si="845"/>
        <v>#N/A</v>
      </c>
      <c r="Q655" s="5" t="e">
        <f t="shared" si="846"/>
        <v>#N/A</v>
      </c>
      <c r="R655" s="5" t="e">
        <f t="shared" si="847"/>
        <v>#N/A</v>
      </c>
      <c r="S655" s="5" t="e">
        <f t="shared" si="848"/>
        <v>#N/A</v>
      </c>
      <c r="T655" s="5" t="e">
        <f t="shared" si="849"/>
        <v>#N/A</v>
      </c>
      <c r="U655" s="5" t="e">
        <f t="shared" si="850"/>
        <v>#N/A</v>
      </c>
      <c r="V655" s="5" t="e">
        <f t="shared" si="851"/>
        <v>#N/A</v>
      </c>
      <c r="W655" s="5" t="e">
        <f t="shared" si="852"/>
        <v>#N/A</v>
      </c>
      <c r="X655" s="5" t="e">
        <f t="shared" si="853"/>
        <v>#N/A</v>
      </c>
      <c r="Y655" s="5" t="e">
        <f t="shared" si="854"/>
        <v>#N/A</v>
      </c>
      <c r="Z655" s="5" t="e">
        <f t="shared" si="855"/>
        <v>#N/A</v>
      </c>
      <c r="AA655" s="5" t="e">
        <f t="shared" si="856"/>
        <v>#N/A</v>
      </c>
      <c r="AB655" s="5" t="e">
        <f t="shared" si="857"/>
        <v>#N/A</v>
      </c>
      <c r="AC655" s="5" t="e">
        <f t="shared" si="858"/>
        <v>#N/A</v>
      </c>
      <c r="AD655" s="5" t="e">
        <f t="shared" si="859"/>
        <v>#N/A</v>
      </c>
      <c r="AE655" s="5" t="e">
        <f t="shared" si="860"/>
        <v>#N/A</v>
      </c>
      <c r="AF655" s="5" t="e">
        <f t="shared" si="861"/>
        <v>#N/A</v>
      </c>
      <c r="AG655" s="5" t="e">
        <f t="shared" si="862"/>
        <v>#N/A</v>
      </c>
      <c r="AH655" s="5" t="e">
        <f t="shared" si="863"/>
        <v>#N/A</v>
      </c>
      <c r="AI655" s="5" t="e">
        <f t="shared" si="864"/>
        <v>#N/A</v>
      </c>
      <c r="AJ655" s="5" t="e">
        <f t="shared" si="865"/>
        <v>#N/A</v>
      </c>
      <c r="AK655" s="5" t="e">
        <f t="shared" si="866"/>
        <v>#N/A</v>
      </c>
      <c r="AL655" s="5" t="e">
        <f t="shared" si="867"/>
        <v>#N/A</v>
      </c>
      <c r="AM655" s="5" t="e">
        <f t="shared" si="868"/>
        <v>#N/A</v>
      </c>
      <c r="AN655" s="5" t="e">
        <f t="shared" si="869"/>
        <v>#N/A</v>
      </c>
      <c r="AO655" s="5" t="e">
        <f t="shared" si="870"/>
        <v>#N/A</v>
      </c>
      <c r="AP655" s="5" t="e">
        <f t="shared" si="871"/>
        <v>#N/A</v>
      </c>
      <c r="AQ655" s="5" t="e">
        <f t="shared" si="872"/>
        <v>#N/A</v>
      </c>
      <c r="AR655" s="5" t="e">
        <f t="shared" si="873"/>
        <v>#N/A</v>
      </c>
      <c r="AS655" s="5" t="e">
        <f t="shared" si="874"/>
        <v>#N/A</v>
      </c>
      <c r="AT655" s="5" t="e">
        <f t="shared" si="875"/>
        <v>#N/A</v>
      </c>
      <c r="AU655" s="5" t="e">
        <f t="shared" si="876"/>
        <v>#N/A</v>
      </c>
      <c r="AV655" s="5" t="e">
        <f t="shared" si="877"/>
        <v>#N/A</v>
      </c>
      <c r="AW655" s="5" t="e">
        <f t="shared" si="878"/>
        <v>#N/A</v>
      </c>
      <c r="AX655" s="5" t="e">
        <f t="shared" si="879"/>
        <v>#N/A</v>
      </c>
      <c r="AY655" s="5" t="e">
        <f t="shared" si="880"/>
        <v>#N/A</v>
      </c>
      <c r="AZ655" s="5" t="e">
        <f t="shared" si="881"/>
        <v>#N/A</v>
      </c>
      <c r="BA655" s="5" t="e">
        <f t="shared" si="882"/>
        <v>#N/A</v>
      </c>
      <c r="BB655" s="5" t="e">
        <f t="shared" si="883"/>
        <v>#N/A</v>
      </c>
      <c r="BC655" s="5" t="e">
        <f t="shared" si="884"/>
        <v>#N/A</v>
      </c>
      <c r="BD655" s="5" t="e">
        <f t="shared" si="885"/>
        <v>#N/A</v>
      </c>
      <c r="BE655" s="5" t="e">
        <f t="shared" si="886"/>
        <v>#N/A</v>
      </c>
      <c r="BF655" s="5" t="e">
        <f t="shared" si="887"/>
        <v>#N/A</v>
      </c>
      <c r="BG655" s="5" t="e">
        <f t="shared" si="888"/>
        <v>#N/A</v>
      </c>
      <c r="BH655" s="5" t="e">
        <f t="shared" si="889"/>
        <v>#N/A</v>
      </c>
      <c r="BI655" s="5" t="e">
        <f t="shared" si="890"/>
        <v>#N/A</v>
      </c>
      <c r="BJ655" s="8" t="e">
        <f t="shared" si="891"/>
        <v>#N/A</v>
      </c>
      <c r="BK655" s="8" t="e">
        <f t="shared" si="892"/>
        <v>#N/A</v>
      </c>
      <c r="BL655" s="8" t="e">
        <f t="shared" si="893"/>
        <v>#N/A</v>
      </c>
      <c r="BM655" s="8" t="e">
        <f t="shared" si="894"/>
        <v>#N/A</v>
      </c>
      <c r="BN655" s="8" t="e">
        <f t="shared" si="895"/>
        <v>#N/A</v>
      </c>
    </row>
    <row r="656" spans="1:66" x14ac:dyDescent="0.25">
      <c r="A656" t="s">
        <v>32</v>
      </c>
      <c r="B656" t="s">
        <v>311</v>
      </c>
      <c r="C656" t="s">
        <v>33</v>
      </c>
      <c r="D656" t="s">
        <v>527</v>
      </c>
      <c r="E656">
        <f>VLOOKUP(A656,home!$A$2:$E$405,3,FALSE)</f>
        <v>1.268</v>
      </c>
      <c r="F656">
        <f>VLOOKUP(B656,home!$B$2:$E$405,3,FALSE)</f>
        <v>0.88139999999999996</v>
      </c>
      <c r="G656">
        <f>VLOOKUP(C656,away!$B$2:$E$405,4,FALSE)</f>
        <v>0.46389999999999998</v>
      </c>
      <c r="H656">
        <f>VLOOKUP(A656,away!$A$2:$E$405,3,FALSE)</f>
        <v>1.1471</v>
      </c>
      <c r="I656">
        <f>VLOOKUP(C656,away!$B$2:$E$405,3,FALSE)</f>
        <v>1.5896999999999999</v>
      </c>
      <c r="J656">
        <f>VLOOKUP(B656,home!$B$2:$E$405,4,FALSE)</f>
        <v>1.2306999999999999</v>
      </c>
      <c r="K656" s="3">
        <f t="shared" si="840"/>
        <v>0.51846169127999997</v>
      </c>
      <c r="L656" s="3">
        <f t="shared" si="841"/>
        <v>2.2442366715089999</v>
      </c>
      <c r="M656" s="5">
        <f t="shared" si="842"/>
        <v>6.3121214418738789E-2</v>
      </c>
      <c r="N656" s="5">
        <f t="shared" si="843"/>
        <v>3.2725931583186832E-2</v>
      </c>
      <c r="O656" s="5">
        <f t="shared" si="844"/>
        <v>0.14165894414871621</v>
      </c>
      <c r="P656" s="5">
        <f t="shared" si="845"/>
        <v>7.3444735768282463E-2</v>
      </c>
      <c r="Q656" s="5">
        <f t="shared" si="846"/>
        <v>8.4835709186663055E-3</v>
      </c>
      <c r="R656" s="5">
        <f t="shared" si="847"/>
        <v>0.15895809865289715</v>
      </c>
      <c r="S656" s="5">
        <f t="shared" si="848"/>
        <v>2.1364169169373094E-2</v>
      </c>
      <c r="T656" s="5">
        <f t="shared" si="849"/>
        <v>1.9039140961018216E-2</v>
      </c>
      <c r="U656" s="5">
        <f t="shared" si="850"/>
        <v>8.2413684670234119E-2</v>
      </c>
      <c r="V656" s="5">
        <f t="shared" si="851"/>
        <v>2.7620327615378282E-3</v>
      </c>
      <c r="W656" s="5">
        <f t="shared" si="852"/>
        <v>1.4661355088618523E-3</v>
      </c>
      <c r="X656" s="5">
        <f t="shared" si="853"/>
        <v>3.2903550743892769E-3</v>
      </c>
      <c r="Y656" s="5">
        <f t="shared" si="854"/>
        <v>3.69216776011507E-3</v>
      </c>
      <c r="Z656" s="5">
        <f t="shared" si="855"/>
        <v>0.11891319807672569</v>
      </c>
      <c r="AA656" s="5">
        <f t="shared" si="856"/>
        <v>6.165193779037284E-2</v>
      </c>
      <c r="AB656" s="5">
        <f t="shared" si="857"/>
        <v>1.5982083968743024E-2</v>
      </c>
      <c r="AC656" s="5">
        <f t="shared" si="858"/>
        <v>2.0086032903371157E-4</v>
      </c>
      <c r="AD656" s="5">
        <f t="shared" si="859"/>
        <v>1.9003377389254479E-4</v>
      </c>
      <c r="AE656" s="5">
        <f t="shared" si="860"/>
        <v>4.2648076419489857E-4</v>
      </c>
      <c r="AF656" s="5">
        <f t="shared" si="861"/>
        <v>4.7856188534968702E-4</v>
      </c>
      <c r="AG656" s="5">
        <f t="shared" si="862"/>
        <v>3.5800204422941771E-4</v>
      </c>
      <c r="AH656" s="5">
        <f t="shared" si="863"/>
        <v>6.6717339962550332E-2</v>
      </c>
      <c r="AI656" s="5">
        <f t="shared" si="864"/>
        <v>3.4590384914686571E-2</v>
      </c>
      <c r="AJ656" s="5">
        <f t="shared" si="865"/>
        <v>8.9668947324472986E-3</v>
      </c>
      <c r="AK656" s="5">
        <f t="shared" si="866"/>
        <v>1.5496638028381169E-3</v>
      </c>
      <c r="AL656" s="5">
        <f t="shared" si="867"/>
        <v>9.3484473821097935E-6</v>
      </c>
      <c r="AM656" s="5">
        <f t="shared" si="868"/>
        <v>1.9705046362529987E-5</v>
      </c>
      <c r="AN656" s="5">
        <f t="shared" si="869"/>
        <v>4.4222787660574823E-5</v>
      </c>
      <c r="AO656" s="5">
        <f t="shared" si="870"/>
        <v>4.9623200892108866E-5</v>
      </c>
      <c r="AP656" s="5">
        <f t="shared" si="871"/>
        <v>3.7122069066576278E-5</v>
      </c>
      <c r="AQ656" s="5">
        <f t="shared" si="872"/>
        <v>2.0827677180375091E-5</v>
      </c>
      <c r="AR656" s="5">
        <f t="shared" si="873"/>
        <v>2.9945900193897684E-2</v>
      </c>
      <c r="AS656" s="5">
        <f t="shared" si="874"/>
        <v>1.5525802061430271E-2</v>
      </c>
      <c r="AT656" s="5">
        <f t="shared" si="875"/>
        <v>4.0247667976238237E-3</v>
      </c>
      <c r="AU656" s="5">
        <f t="shared" si="876"/>
        <v>6.9556246696787923E-4</v>
      </c>
      <c r="AV656" s="5">
        <f t="shared" si="877"/>
        <v>9.0155623253763926E-5</v>
      </c>
      <c r="AW656" s="5">
        <f t="shared" si="878"/>
        <v>3.0214980201424605E-7</v>
      </c>
      <c r="AX656" s="5">
        <f t="shared" si="879"/>
        <v>1.7027186106446835E-6</v>
      </c>
      <c r="AY656" s="5">
        <f t="shared" si="880"/>
        <v>3.8213035472696525E-6</v>
      </c>
      <c r="AZ656" s="5">
        <f t="shared" si="881"/>
        <v>4.2879547768749907E-6</v>
      </c>
      <c r="BA656" s="5">
        <f t="shared" si="882"/>
        <v>3.2077284520116819E-6</v>
      </c>
      <c r="BB656" s="5">
        <f t="shared" si="883"/>
        <v>1.7997254560618536E-6</v>
      </c>
      <c r="BC656" s="5">
        <f t="shared" si="884"/>
        <v>8.0780197342845465E-7</v>
      </c>
      <c r="BD656" s="5">
        <f t="shared" si="885"/>
        <v>1.1200947896082274E-2</v>
      </c>
      <c r="BE656" s="5">
        <f t="shared" si="886"/>
        <v>5.8072623901419722E-3</v>
      </c>
      <c r="BF656" s="5">
        <f t="shared" si="887"/>
        <v>1.5054215402498709E-3</v>
      </c>
      <c r="BG656" s="5">
        <f t="shared" si="888"/>
        <v>2.6016779928243029E-4</v>
      </c>
      <c r="BH656" s="5">
        <f t="shared" si="889"/>
        <v>3.3721759308141087E-5</v>
      </c>
      <c r="BI656" s="5">
        <f t="shared" si="890"/>
        <v>3.4966880727671843E-6</v>
      </c>
      <c r="BJ656" s="8">
        <f t="shared" si="891"/>
        <v>7.0337508287882544E-2</v>
      </c>
      <c r="BK656" s="8">
        <f t="shared" si="892"/>
        <v>0.16090618219789524</v>
      </c>
      <c r="BL656" s="8">
        <f t="shared" si="893"/>
        <v>0.64158223785979662</v>
      </c>
      <c r="BM656" s="8">
        <f t="shared" si="894"/>
        <v>0.51334311177806691</v>
      </c>
      <c r="BN656" s="8">
        <f t="shared" si="895"/>
        <v>0.47839249549048779</v>
      </c>
    </row>
    <row r="657" spans="1:66" s="15" customFormat="1" x14ac:dyDescent="0.25">
      <c r="A657" t="s">
        <v>213</v>
      </c>
      <c r="B657" t="s">
        <v>217</v>
      </c>
      <c r="C657" t="s">
        <v>225</v>
      </c>
      <c r="D657" t="s">
        <v>527</v>
      </c>
      <c r="E657">
        <f>VLOOKUP(A657,home!$A$2:$E$405,3,FALSE)</f>
        <v>1.2675000000000001</v>
      </c>
      <c r="F657">
        <f>VLOOKUP(B657,home!$B$2:$E$405,3,FALSE)</f>
        <v>0.872</v>
      </c>
      <c r="G657">
        <f>VLOOKUP(C657,away!$B$2:$E$405,4,FALSE)</f>
        <v>0.39750000000000002</v>
      </c>
      <c r="H657">
        <f>VLOOKUP(A657,away!$A$2:$E$405,3,FALSE)</f>
        <v>1.1535</v>
      </c>
      <c r="I657">
        <f>VLOOKUP(C657,away!$B$2:$E$405,3,FALSE)</f>
        <v>1.1537999999999999</v>
      </c>
      <c r="J657">
        <f>VLOOKUP(B657,home!$B$2:$E$405,4,FALSE)</f>
        <v>1.0951</v>
      </c>
      <c r="K657" s="3">
        <f t="shared" si="840"/>
        <v>0.43934085000000006</v>
      </c>
      <c r="L657" s="3">
        <f t="shared" si="841"/>
        <v>1.4574776793299999</v>
      </c>
      <c r="M657" s="5">
        <f t="shared" si="842"/>
        <v>0.15004522514972601</v>
      </c>
      <c r="N657" s="5">
        <f t="shared" si="843"/>
        <v>6.5920996755722008E-2</v>
      </c>
      <c r="O657" s="5">
        <f t="shared" si="844"/>
        <v>0.21868756654577007</v>
      </c>
      <c r="P657" s="5">
        <f t="shared" si="845"/>
        <v>9.6078381370650182E-2</v>
      </c>
      <c r="Q657" s="5">
        <f t="shared" si="846"/>
        <v>1.4480893373753077E-2</v>
      </c>
      <c r="R657" s="5">
        <f t="shared" si="847"/>
        <v>0.15936612349372697</v>
      </c>
      <c r="S657" s="5">
        <f t="shared" si="848"/>
        <v>1.5380455055455254E-2</v>
      </c>
      <c r="T657" s="5">
        <f t="shared" si="849"/>
        <v>2.1105578869002814E-2</v>
      </c>
      <c r="U657" s="5">
        <f t="shared" si="850"/>
        <v>7.0016048156938973E-2</v>
      </c>
      <c r="V657" s="5">
        <f t="shared" si="851"/>
        <v>1.0942843140182782E-3</v>
      </c>
      <c r="W657" s="5">
        <f t="shared" si="852"/>
        <v>2.1206826678613487E-3</v>
      </c>
      <c r="X657" s="5">
        <f t="shared" si="853"/>
        <v>3.0908476533499118E-3</v>
      </c>
      <c r="Y657" s="5">
        <f t="shared" si="854"/>
        <v>2.2524207324835033E-3</v>
      </c>
      <c r="Z657" s="5">
        <f t="shared" si="855"/>
        <v>7.7424189277818453E-2</v>
      </c>
      <c r="AA657" s="5">
        <f t="shared" si="856"/>
        <v>3.4015609127877648E-2</v>
      </c>
      <c r="AB657" s="5">
        <f t="shared" si="857"/>
        <v>7.4722233137547635E-3</v>
      </c>
      <c r="AC657" s="5">
        <f t="shared" si="858"/>
        <v>4.3793906780961813E-5</v>
      </c>
      <c r="AD657" s="5">
        <f t="shared" si="859"/>
        <v>2.3292563146961814E-4</v>
      </c>
      <c r="AE657" s="5">
        <f t="shared" si="860"/>
        <v>3.3948390881081389E-4</v>
      </c>
      <c r="AF657" s="5">
        <f t="shared" si="861"/>
        <v>2.4739510979173123E-4</v>
      </c>
      <c r="AG657" s="5">
        <f t="shared" si="862"/>
        <v>1.2019095016561433E-4</v>
      </c>
      <c r="AH657" s="5">
        <f t="shared" si="863"/>
        <v>2.8211006928160379E-2</v>
      </c>
      <c r="AI657" s="5">
        <f t="shared" si="864"/>
        <v>1.239424776317387E-2</v>
      </c>
      <c r="AJ657" s="5">
        <f t="shared" si="865"/>
        <v>2.7226496736917037E-3</v>
      </c>
      <c r="AK657" s="5">
        <f t="shared" si="866"/>
        <v>3.9872374063064527E-4</v>
      </c>
      <c r="AL657" s="5">
        <f t="shared" si="867"/>
        <v>1.1217011866157689E-6</v>
      </c>
      <c r="AM657" s="5">
        <f t="shared" si="868"/>
        <v>2.046674898332976E-5</v>
      </c>
      <c r="AN657" s="5">
        <f t="shared" si="869"/>
        <v>2.9829829811653102E-5</v>
      </c>
      <c r="AO657" s="5">
        <f t="shared" si="870"/>
        <v>2.173815556434851E-5</v>
      </c>
      <c r="AP657" s="5">
        <f t="shared" si="871"/>
        <v>1.056095884161373E-5</v>
      </c>
      <c r="AQ657" s="5">
        <f t="shared" si="872"/>
        <v>3.8480904459937065E-6</v>
      </c>
      <c r="AR657" s="5">
        <f t="shared" si="873"/>
        <v>8.2233825818435382E-3</v>
      </c>
      <c r="AS657" s="5">
        <f t="shared" si="874"/>
        <v>3.6128678933823343E-3</v>
      </c>
      <c r="AT657" s="5">
        <f t="shared" si="875"/>
        <v>7.9364022560815225E-4</v>
      </c>
      <c r="AU657" s="5">
        <f t="shared" si="876"/>
        <v>1.162261904376258E-4</v>
      </c>
      <c r="AV657" s="5">
        <f t="shared" si="877"/>
        <v>1.2765728324782099E-5</v>
      </c>
      <c r="AW657" s="5">
        <f t="shared" si="878"/>
        <v>1.9951620564925362E-8</v>
      </c>
      <c r="AX657" s="5">
        <f t="shared" si="879"/>
        <v>1.4986464825121218E-6</v>
      </c>
      <c r="AY657" s="5">
        <f t="shared" si="880"/>
        <v>2.1842437974678351E-6</v>
      </c>
      <c r="AZ657" s="5">
        <f t="shared" si="881"/>
        <v>1.5917432905121835E-6</v>
      </c>
      <c r="BA657" s="5">
        <f t="shared" si="882"/>
        <v>7.733101057149318E-7</v>
      </c>
      <c r="BB657" s="5">
        <f t="shared" si="883"/>
        <v>2.817705545699589E-7</v>
      </c>
      <c r="BC657" s="5">
        <f t="shared" si="884"/>
        <v>8.2134858795630066E-8</v>
      </c>
      <c r="BD657" s="5">
        <f t="shared" si="885"/>
        <v>1.9975660936046775E-3</v>
      </c>
      <c r="BE657" s="5">
        <f t="shared" si="886"/>
        <v>8.7761238549545863E-4</v>
      </c>
      <c r="BF657" s="5">
        <f t="shared" si="887"/>
        <v>1.9278548570705127E-4</v>
      </c>
      <c r="BG657" s="5">
        <f t="shared" si="888"/>
        <v>2.8232846386066258E-5</v>
      </c>
      <c r="BH657" s="5">
        <f t="shared" si="889"/>
        <v>3.1009606822934443E-6</v>
      </c>
      <c r="BI657" s="5">
        <f t="shared" si="890"/>
        <v>2.7247574039507641E-7</v>
      </c>
      <c r="BJ657" s="8">
        <f t="shared" si="891"/>
        <v>0.11000427128514696</v>
      </c>
      <c r="BK657" s="8">
        <f t="shared" si="892"/>
        <v>0.26264544574161469</v>
      </c>
      <c r="BL657" s="8">
        <f t="shared" si="893"/>
        <v>0.54914265161093745</v>
      </c>
      <c r="BM657" s="8">
        <f t="shared" si="894"/>
        <v>0.29463520693399231</v>
      </c>
      <c r="BN657" s="8">
        <f t="shared" si="895"/>
        <v>0.70457918668934827</v>
      </c>
    </row>
    <row r="658" spans="1:66" x14ac:dyDescent="0.25">
      <c r="A658" t="s">
        <v>213</v>
      </c>
      <c r="B658" t="s">
        <v>218</v>
      </c>
      <c r="C658" t="s">
        <v>215</v>
      </c>
      <c r="D658" t="s">
        <v>527</v>
      </c>
      <c r="E658">
        <f>VLOOKUP(A658,home!$A$2:$E$405,3,FALSE)</f>
        <v>1.2675000000000001</v>
      </c>
      <c r="F658">
        <f>VLOOKUP(B658,home!$B$2:$E$405,3,FALSE)</f>
        <v>0.872</v>
      </c>
      <c r="G658">
        <f>VLOOKUP(C658,away!$B$2:$E$405,4,FALSE)</f>
        <v>1.2041999999999999</v>
      </c>
      <c r="H658">
        <f>VLOOKUP(A658,away!$A$2:$E$405,3,FALSE)</f>
        <v>1.1535</v>
      </c>
      <c r="I658">
        <f>VLOOKUP(C658,away!$B$2:$E$405,3,FALSE)</f>
        <v>1.0038</v>
      </c>
      <c r="J658">
        <f>VLOOKUP(B658,home!$B$2:$E$405,4,FALSE)</f>
        <v>0.95820000000000005</v>
      </c>
      <c r="K658" s="3">
        <f t="shared" si="840"/>
        <v>1.330954092</v>
      </c>
      <c r="L658" s="3">
        <f t="shared" si="841"/>
        <v>1.10948377806</v>
      </c>
      <c r="M658" s="5">
        <f t="shared" si="842"/>
        <v>8.712269468918582E-2</v>
      </c>
      <c r="N658" s="5">
        <f t="shared" si="843"/>
        <v>0.11595630700263854</v>
      </c>
      <c r="O658" s="5">
        <f t="shared" si="844"/>
        <v>9.6661216458525781E-2</v>
      </c>
      <c r="P658" s="5">
        <f t="shared" si="845"/>
        <v>0.12865164158317266</v>
      </c>
      <c r="Q658" s="5">
        <f t="shared" si="846"/>
        <v>7.7166260649185039E-2</v>
      </c>
      <c r="R658" s="5">
        <f t="shared" si="847"/>
        <v>5.3622025814140335E-2</v>
      </c>
      <c r="S658" s="5">
        <f t="shared" si="848"/>
        <v>4.7494068397139357E-2</v>
      </c>
      <c r="T658" s="5">
        <f t="shared" si="849"/>
        <v>8.5614714403820527E-2</v>
      </c>
      <c r="U658" s="5">
        <f t="shared" si="850"/>
        <v>7.136845467865971E-2</v>
      </c>
      <c r="V658" s="5">
        <f t="shared" si="851"/>
        <v>7.7925733058977478E-3</v>
      </c>
      <c r="W658" s="5">
        <f t="shared" si="852"/>
        <v>3.4234916791790485E-2</v>
      </c>
      <c r="X658" s="5">
        <f t="shared" si="853"/>
        <v>3.7983084823725435E-2</v>
      </c>
      <c r="Y658" s="5">
        <f t="shared" si="854"/>
        <v>2.107080822630018E-2</v>
      </c>
      <c r="Z658" s="5">
        <f t="shared" si="855"/>
        <v>1.9830922595834414E-2</v>
      </c>
      <c r="AA658" s="5">
        <f t="shared" si="856"/>
        <v>2.6394047577061076E-2</v>
      </c>
      <c r="AB658" s="5">
        <f t="shared" si="857"/>
        <v>1.7564632813566069E-2</v>
      </c>
      <c r="AC658" s="5">
        <f t="shared" si="858"/>
        <v>7.1919216308787167E-4</v>
      </c>
      <c r="AD658" s="5">
        <f t="shared" si="859"/>
        <v>1.139127564832826E-2</v>
      </c>
      <c r="AE658" s="5">
        <f t="shared" si="860"/>
        <v>1.2638435543230115E-2</v>
      </c>
      <c r="AF658" s="5">
        <f t="shared" si="861"/>
        <v>7.01106960763537E-3</v>
      </c>
      <c r="AG658" s="5">
        <f t="shared" si="862"/>
        <v>2.5928893321736429E-3</v>
      </c>
      <c r="AH658" s="5">
        <f t="shared" si="863"/>
        <v>5.5005217310104531E-3</v>
      </c>
      <c r="AI658" s="5">
        <f t="shared" si="864"/>
        <v>7.320941906023286E-3</v>
      </c>
      <c r="AJ658" s="5">
        <f t="shared" si="865"/>
        <v>4.8719187935579869E-3</v>
      </c>
      <c r="AK658" s="5">
        <f t="shared" si="866"/>
        <v>2.1614334180592365E-3</v>
      </c>
      <c r="AL658" s="5">
        <f t="shared" si="867"/>
        <v>4.2480436458075769E-5</v>
      </c>
      <c r="AM658" s="5">
        <f t="shared" si="868"/>
        <v>3.0322529874484898E-3</v>
      </c>
      <c r="AN658" s="5">
        <f t="shared" si="869"/>
        <v>3.3642355005480723E-3</v>
      </c>
      <c r="AO658" s="5">
        <f t="shared" si="870"/>
        <v>1.8662823567158256E-3</v>
      </c>
      <c r="AP658" s="5">
        <f t="shared" si="871"/>
        <v>6.9020333335193136E-4</v>
      </c>
      <c r="AQ658" s="5">
        <f t="shared" si="872"/>
        <v>1.914423504792268E-4</v>
      </c>
      <c r="AR658" s="5">
        <f t="shared" si="873"/>
        <v>1.2205479262845196E-3</v>
      </c>
      <c r="AS658" s="5">
        <f t="shared" si="874"/>
        <v>1.624493256970496E-3</v>
      </c>
      <c r="AT658" s="5">
        <f t="shared" si="875"/>
        <v>1.0810629738956447E-3</v>
      </c>
      <c r="AU658" s="5">
        <f t="shared" si="876"/>
        <v>4.7961506293869941E-4</v>
      </c>
      <c r="AV658" s="5">
        <f t="shared" si="877"/>
        <v>1.5958640765077484E-4</v>
      </c>
      <c r="AW658" s="5">
        <f t="shared" si="878"/>
        <v>1.7424908327395744E-6</v>
      </c>
      <c r="AX658" s="5">
        <f t="shared" si="879"/>
        <v>6.7263158693729871E-4</v>
      </c>
      <c r="AY658" s="5">
        <f t="shared" si="880"/>
        <v>7.4627383431768752E-4</v>
      </c>
      <c r="AZ658" s="5">
        <f t="shared" si="881"/>
        <v>4.1398935658305532E-4</v>
      </c>
      <c r="BA658" s="5">
        <f t="shared" si="882"/>
        <v>1.5310482513946553E-4</v>
      </c>
      <c r="BB658" s="5">
        <f t="shared" si="883"/>
        <v>4.2466829958737515E-5</v>
      </c>
      <c r="BC658" s="5">
        <f t="shared" si="884"/>
        <v>9.4232517889703238E-6</v>
      </c>
      <c r="BD658" s="5">
        <f t="shared" si="885"/>
        <v>2.2569635409290783E-4</v>
      </c>
      <c r="BE658" s="5">
        <f t="shared" si="886"/>
        <v>3.0039148602943665E-4</v>
      </c>
      <c r="BF658" s="5">
        <f t="shared" si="887"/>
        <v>1.9990363876641983E-4</v>
      </c>
      <c r="BG658" s="5">
        <f t="shared" si="888"/>
        <v>8.8687522007285474E-5</v>
      </c>
      <c r="BH658" s="5">
        <f t="shared" si="889"/>
        <v>2.9509755081234156E-5</v>
      </c>
      <c r="BI658" s="5">
        <f t="shared" si="890"/>
        <v>7.8552258558572779E-6</v>
      </c>
      <c r="BJ658" s="8">
        <f t="shared" si="891"/>
        <v>0.41684206824209641</v>
      </c>
      <c r="BK658" s="8">
        <f t="shared" si="892"/>
        <v>0.27256892440925923</v>
      </c>
      <c r="BL658" s="8">
        <f t="shared" si="893"/>
        <v>0.29088254280017728</v>
      </c>
      <c r="BM658" s="8">
        <f t="shared" si="894"/>
        <v>0.44019978050703429</v>
      </c>
      <c r="BN658" s="8">
        <f t="shared" si="895"/>
        <v>0.55918014619684819</v>
      </c>
    </row>
    <row r="659" spans="1:66" x14ac:dyDescent="0.25">
      <c r="A659" t="s">
        <v>213</v>
      </c>
      <c r="B659" t="s">
        <v>314</v>
      </c>
      <c r="C659" t="s">
        <v>226</v>
      </c>
      <c r="D659" t="s">
        <v>527</v>
      </c>
      <c r="E659">
        <f>VLOOKUP(A659,home!$A$2:$E$405,3,FALSE)</f>
        <v>1.2675000000000001</v>
      </c>
      <c r="F659">
        <f>VLOOKUP(B659,home!$B$2:$E$405,3,FALSE)</f>
        <v>0.83050000000000002</v>
      </c>
      <c r="G659">
        <f>VLOOKUP(C659,away!$B$2:$E$405,4,FALSE)</f>
        <v>1.0611999999999999</v>
      </c>
      <c r="H659">
        <f>VLOOKUP(A659,away!$A$2:$E$405,3,FALSE)</f>
        <v>1.1535</v>
      </c>
      <c r="I659">
        <f>VLOOKUP(C659,away!$B$2:$E$405,3,FALSE)</f>
        <v>1.3532999999999999</v>
      </c>
      <c r="J659">
        <f>VLOOKUP(B659,home!$B$2:$E$405,4,FALSE)</f>
        <v>1.4145000000000001</v>
      </c>
      <c r="K659" s="3">
        <f t="shared" si="840"/>
        <v>1.1170814654999999</v>
      </c>
      <c r="L659" s="3">
        <f t="shared" si="841"/>
        <v>2.208079127475</v>
      </c>
      <c r="M659" s="5">
        <f t="shared" si="842"/>
        <v>3.5966742283467468E-2</v>
      </c>
      <c r="N659" s="5">
        <f t="shared" si="843"/>
        <v>4.0177781179276645E-2</v>
      </c>
      <c r="O659" s="5">
        <f t="shared" si="844"/>
        <v>7.9417412919397037E-2</v>
      </c>
      <c r="P659" s="5">
        <f t="shared" si="845"/>
        <v>8.8715720010218657E-2</v>
      </c>
      <c r="Q659" s="5">
        <f t="shared" si="846"/>
        <v>2.2440927340142341E-2</v>
      </c>
      <c r="R659" s="5">
        <f t="shared" si="847"/>
        <v>8.7679965912692018E-2</v>
      </c>
      <c r="S659" s="5">
        <f t="shared" si="848"/>
        <v>5.4706643396427869E-2</v>
      </c>
      <c r="T659" s="5">
        <f t="shared" si="849"/>
        <v>4.9551343260951376E-2</v>
      </c>
      <c r="U659" s="5">
        <f t="shared" si="850"/>
        <v>9.7945664816740011E-2</v>
      </c>
      <c r="V659" s="5">
        <f t="shared" si="851"/>
        <v>1.4993293341218688E-2</v>
      </c>
      <c r="W659" s="5">
        <f t="shared" si="852"/>
        <v>8.3561146667684074E-3</v>
      </c>
      <c r="X659" s="5">
        <f t="shared" si="853"/>
        <v>1.8450962382479036E-2</v>
      </c>
      <c r="Y659" s="5">
        <f t="shared" si="854"/>
        <v>2.0370592459289179E-2</v>
      </c>
      <c r="Z659" s="5">
        <f t="shared" si="855"/>
        <v>6.4534767543178231E-2</v>
      </c>
      <c r="AA659" s="5">
        <f t="shared" si="856"/>
        <v>7.2090592702835368E-2</v>
      </c>
      <c r="AB659" s="5">
        <f t="shared" si="857"/>
        <v>4.0265532472623475E-2</v>
      </c>
      <c r="AC659" s="5">
        <f t="shared" si="858"/>
        <v>2.311407583857767E-3</v>
      </c>
      <c r="AD659" s="5">
        <f t="shared" si="859"/>
        <v>2.3336152044599232E-3</v>
      </c>
      <c r="AE659" s="5">
        <f t="shared" si="860"/>
        <v>5.1528070245262609E-3</v>
      </c>
      <c r="AF659" s="5">
        <f t="shared" si="861"/>
        <v>5.6889028193814993E-3</v>
      </c>
      <c r="AG659" s="5">
        <f t="shared" si="862"/>
        <v>4.1871825245699892E-3</v>
      </c>
      <c r="AH659" s="5">
        <f t="shared" si="863"/>
        <v>3.5624468302135733E-2</v>
      </c>
      <c r="AI659" s="5">
        <f t="shared" si="864"/>
        <v>3.9795433258608071E-2</v>
      </c>
      <c r="AJ659" s="5">
        <f t="shared" si="865"/>
        <v>2.2227370452366679E-2</v>
      </c>
      <c r="AK659" s="5">
        <f t="shared" si="866"/>
        <v>8.2765945197137217E-3</v>
      </c>
      <c r="AL659" s="5">
        <f t="shared" si="867"/>
        <v>2.2805311242578562E-4</v>
      </c>
      <c r="AM659" s="5">
        <f t="shared" si="868"/>
        <v>5.2136765850223463E-4</v>
      </c>
      <c r="AN659" s="5">
        <f t="shared" si="869"/>
        <v>1.1512210444792979E-3</v>
      </c>
      <c r="AO659" s="5">
        <f t="shared" si="870"/>
        <v>1.2709935797123534E-3</v>
      </c>
      <c r="AP659" s="5">
        <f t="shared" si="871"/>
        <v>9.3548479817252665E-4</v>
      </c>
      <c r="AQ659" s="5">
        <f t="shared" si="872"/>
        <v>5.1640611422872974E-4</v>
      </c>
      <c r="AR659" s="5">
        <f t="shared" si="873"/>
        <v>1.5732328977068125E-2</v>
      </c>
      <c r="AS659" s="5">
        <f t="shared" si="874"/>
        <v>1.7574293109431371E-2</v>
      </c>
      <c r="AT659" s="5">
        <f t="shared" si="875"/>
        <v>9.8159585509050764E-3</v>
      </c>
      <c r="AU659" s="5">
        <f t="shared" si="876"/>
        <v>3.6550751211107662E-3</v>
      </c>
      <c r="AV659" s="5">
        <f t="shared" si="877"/>
        <v>1.0207541682007507E-3</v>
      </c>
      <c r="AW659" s="5">
        <f t="shared" si="878"/>
        <v>1.5625466121181312E-5</v>
      </c>
      <c r="AX659" s="5">
        <f t="shared" si="879"/>
        <v>9.7068358003996538E-5</v>
      </c>
      <c r="AY659" s="5">
        <f t="shared" si="880"/>
        <v>2.1433461524689561E-4</v>
      </c>
      <c r="AZ659" s="5">
        <f t="shared" si="881"/>
        <v>2.3663389511102757E-4</v>
      </c>
      <c r="BA659" s="5">
        <f t="shared" si="882"/>
        <v>1.7416878821592281E-4</v>
      </c>
      <c r="BB659" s="5">
        <f t="shared" si="883"/>
        <v>9.6144616479298199E-5</v>
      </c>
      <c r="BC659" s="5">
        <f t="shared" si="884"/>
        <v>4.2458984173405436E-5</v>
      </c>
      <c r="BD659" s="5">
        <f t="shared" si="885"/>
        <v>5.7897045401390391E-3</v>
      </c>
      <c r="BE659" s="5">
        <f t="shared" si="886"/>
        <v>6.4675716325105197E-3</v>
      </c>
      <c r="BF659" s="5">
        <f t="shared" si="887"/>
        <v>3.61240219873554E-3</v>
      </c>
      <c r="BG659" s="5">
        <f t="shared" si="888"/>
        <v>1.3451158473796396E-3</v>
      </c>
      <c r="BH659" s="5">
        <f t="shared" si="889"/>
        <v>3.756509955145304E-4</v>
      </c>
      <c r="BI659" s="5">
        <f t="shared" si="890"/>
        <v>8.3926552917181098E-5</v>
      </c>
      <c r="BJ659" s="8">
        <f t="shared" si="891"/>
        <v>0.18196651131417035</v>
      </c>
      <c r="BK659" s="8">
        <f t="shared" si="892"/>
        <v>0.19713619434286311</v>
      </c>
      <c r="BL659" s="8">
        <f t="shared" si="893"/>
        <v>0.54879581705102465</v>
      </c>
      <c r="BM659" s="8">
        <f t="shared" si="894"/>
        <v>0.6378360314569167</v>
      </c>
      <c r="BN659" s="8">
        <f t="shared" si="895"/>
        <v>0.35439854964519418</v>
      </c>
    </row>
    <row r="660" spans="1:66" x14ac:dyDescent="0.25">
      <c r="A660" t="s">
        <v>37</v>
      </c>
      <c r="B660" t="s">
        <v>39</v>
      </c>
      <c r="C660" t="s">
        <v>229</v>
      </c>
      <c r="D660" t="s">
        <v>527</v>
      </c>
      <c r="E660">
        <f>VLOOKUP(A660,home!$A$2:$E$405,3,FALSE)</f>
        <v>1.5481</v>
      </c>
      <c r="F660">
        <f>VLOOKUP(B660,home!$B$2:$E$405,3,FALSE)</f>
        <v>1.1073</v>
      </c>
      <c r="G660">
        <f>VLOOKUP(C660,away!$B$2:$E$405,4,FALSE)</f>
        <v>1.1428</v>
      </c>
      <c r="H660">
        <f>VLOOKUP(A660,away!$A$2:$E$405,3,FALSE)</f>
        <v>1.2666999999999999</v>
      </c>
      <c r="I660">
        <f>VLOOKUP(C660,away!$B$2:$E$405,3,FALSE)</f>
        <v>0.72870000000000001</v>
      </c>
      <c r="J660">
        <f>VLOOKUP(B660,home!$B$2:$E$405,4,FALSE)</f>
        <v>0.73309999999999997</v>
      </c>
      <c r="K660" s="3">
        <f t="shared" si="840"/>
        <v>1.9590004793640001</v>
      </c>
      <c r="L660" s="3">
        <f t="shared" si="841"/>
        <v>0.67668376899899996</v>
      </c>
      <c r="M660" s="5">
        <f t="shared" si="842"/>
        <v>7.1669912606609154E-2</v>
      </c>
      <c r="N660" s="5">
        <f t="shared" si="843"/>
        <v>0.14040139315232331</v>
      </c>
      <c r="O660" s="5">
        <f t="shared" si="844"/>
        <v>4.8497866586469221E-2</v>
      </c>
      <c r="P660" s="5">
        <f t="shared" si="845"/>
        <v>9.5007343891024512E-2</v>
      </c>
      <c r="Q660" s="5">
        <f t="shared" si="846"/>
        <v>0.13752319824438744</v>
      </c>
      <c r="R660" s="5">
        <f t="shared" si="847"/>
        <v>1.6408859575071325E-2</v>
      </c>
      <c r="S660" s="5">
        <f t="shared" si="848"/>
        <v>3.1485999720596194E-2</v>
      </c>
      <c r="T660" s="5">
        <f t="shared" si="849"/>
        <v>9.3059716112808749E-2</v>
      </c>
      <c r="U660" s="5">
        <f t="shared" si="850"/>
        <v>3.2144963773381288E-2</v>
      </c>
      <c r="V660" s="5">
        <f t="shared" si="851"/>
        <v>4.6376212748002769E-3</v>
      </c>
      <c r="W660" s="5">
        <f t="shared" si="852"/>
        <v>8.9802670428141787E-2</v>
      </c>
      <c r="X660" s="5">
        <f t="shared" si="853"/>
        <v>6.0768009491490027E-2</v>
      </c>
      <c r="Y660" s="5">
        <f t="shared" si="854"/>
        <v>2.0560362848634231E-2</v>
      </c>
      <c r="Z660" s="5">
        <f t="shared" si="855"/>
        <v>3.7012029807448653E-3</v>
      </c>
      <c r="AA660" s="5">
        <f t="shared" si="856"/>
        <v>7.2506584135026567E-3</v>
      </c>
      <c r="AB660" s="5">
        <f t="shared" si="857"/>
        <v>7.1020216538781652E-3</v>
      </c>
      <c r="AC660" s="5">
        <f t="shared" si="858"/>
        <v>3.8423382915030413E-4</v>
      </c>
      <c r="AD660" s="5">
        <f t="shared" si="859"/>
        <v>4.3980868604224274E-2</v>
      </c>
      <c r="AE660" s="5">
        <f t="shared" si="860"/>
        <v>2.9761139930956269E-2</v>
      </c>
      <c r="AF660" s="5">
        <f t="shared" si="861"/>
        <v>1.0069440169093061E-2</v>
      </c>
      <c r="AG660" s="5">
        <f t="shared" si="862"/>
        <v>2.2712755751106073E-3</v>
      </c>
      <c r="AH660" s="5">
        <f t="shared" si="863"/>
        <v>6.2613599571019203E-4</v>
      </c>
      <c r="AI660" s="5">
        <f t="shared" si="864"/>
        <v>1.2266007157433214E-3</v>
      </c>
      <c r="AJ660" s="5">
        <f t="shared" si="865"/>
        <v>1.2014556950646967E-3</v>
      </c>
      <c r="AK660" s="5">
        <f t="shared" si="866"/>
        <v>7.8455076085544935E-4</v>
      </c>
      <c r="AL660" s="5">
        <f t="shared" si="867"/>
        <v>2.0373980775459595E-5</v>
      </c>
      <c r="AM660" s="5">
        <f t="shared" si="868"/>
        <v>1.723170853570408E-2</v>
      </c>
      <c r="AN660" s="5">
        <f t="shared" si="869"/>
        <v>1.1660417478232477E-2</v>
      </c>
      <c r="AO660" s="5">
        <f t="shared" si="870"/>
        <v>3.9452076236360829E-3</v>
      </c>
      <c r="AP660" s="5">
        <f t="shared" si="871"/>
        <v>8.8988598808188441E-4</v>
      </c>
      <c r="AQ660" s="5">
        <f t="shared" si="872"/>
        <v>1.5054285109866215E-4</v>
      </c>
      <c r="AR660" s="5">
        <f t="shared" si="873"/>
        <v>8.4739213096622911E-5</v>
      </c>
      <c r="AS660" s="5">
        <f t="shared" si="874"/>
        <v>1.6600415907721243E-4</v>
      </c>
      <c r="AT660" s="5">
        <f t="shared" si="875"/>
        <v>1.6260111360433849E-4</v>
      </c>
      <c r="AU660" s="5">
        <f t="shared" si="876"/>
        <v>1.0617855316533976E-4</v>
      </c>
      <c r="AV660" s="5">
        <f t="shared" si="877"/>
        <v>5.2000959137269143E-5</v>
      </c>
      <c r="AW660" s="5">
        <f t="shared" si="878"/>
        <v>7.5022873289009586E-7</v>
      </c>
      <c r="AX660" s="5">
        <f t="shared" si="879"/>
        <v>5.6261542136175008E-3</v>
      </c>
      <c r="AY660" s="5">
        <f t="shared" si="880"/>
        <v>3.8071272382402955E-3</v>
      </c>
      <c r="AZ660" s="5">
        <f t="shared" si="881"/>
        <v>1.2881106043155981E-3</v>
      </c>
      <c r="BA660" s="5">
        <f t="shared" si="882"/>
        <v>2.9054784620528623E-4</v>
      </c>
      <c r="BB660" s="5">
        <f t="shared" si="883"/>
        <v>4.9152252911183701E-5</v>
      </c>
      <c r="BC660" s="5">
        <f t="shared" si="884"/>
        <v>6.6521063509463736E-6</v>
      </c>
      <c r="BD660" s="5">
        <f t="shared" si="885"/>
        <v>9.5569416833720317E-6</v>
      </c>
      <c r="BE660" s="5">
        <f t="shared" si="886"/>
        <v>1.87220533389796E-5</v>
      </c>
      <c r="BF660" s="5">
        <f t="shared" si="887"/>
        <v>1.8338255732869715E-5</v>
      </c>
      <c r="BG660" s="5">
        <f t="shared" si="888"/>
        <v>1.1974883923797129E-5</v>
      </c>
      <c r="BH660" s="5">
        <f t="shared" si="889"/>
        <v>5.8647008367617096E-6</v>
      </c>
      <c r="BI660" s="5">
        <f t="shared" si="890"/>
        <v>2.2977903501085271E-6</v>
      </c>
      <c r="BJ660" s="8">
        <f t="shared" si="891"/>
        <v>0.67314358129556362</v>
      </c>
      <c r="BK660" s="8">
        <f t="shared" si="892"/>
        <v>0.20701261254119616</v>
      </c>
      <c r="BL660" s="8">
        <f t="shared" si="893"/>
        <v>0.11588139179362296</v>
      </c>
      <c r="BM660" s="8">
        <f t="shared" si="894"/>
        <v>0.48642383754573543</v>
      </c>
      <c r="BN660" s="8">
        <f t="shared" si="895"/>
        <v>0.5095085740558849</v>
      </c>
    </row>
    <row r="661" spans="1:66" x14ac:dyDescent="0.25">
      <c r="A661" t="s">
        <v>37</v>
      </c>
      <c r="B661" t="s">
        <v>219</v>
      </c>
      <c r="C661" t="s">
        <v>231</v>
      </c>
      <c r="D661" t="s">
        <v>527</v>
      </c>
      <c r="E661">
        <f>VLOOKUP(A661,home!$A$2:$E$405,3,FALSE)</f>
        <v>1.5481</v>
      </c>
      <c r="F661">
        <f>VLOOKUP(B661,home!$B$2:$E$405,3,FALSE)</f>
        <v>1.2457</v>
      </c>
      <c r="G661">
        <f>VLOOKUP(C661,away!$B$2:$E$405,4,FALSE)</f>
        <v>0.83050000000000002</v>
      </c>
      <c r="H661">
        <f>VLOOKUP(A661,away!$A$2:$E$405,3,FALSE)</f>
        <v>1.2666999999999999</v>
      </c>
      <c r="I661">
        <f>VLOOKUP(C661,away!$B$2:$E$405,3,FALSE)</f>
        <v>1.1277999999999999</v>
      </c>
      <c r="J661">
        <f>VLOOKUP(B661,home!$B$2:$E$405,4,FALSE)</f>
        <v>1.2319</v>
      </c>
      <c r="K661" s="3">
        <f t="shared" si="840"/>
        <v>1.6015928151850001</v>
      </c>
      <c r="L661" s="3">
        <f t="shared" si="841"/>
        <v>1.7598729498939998</v>
      </c>
      <c r="M661" s="5">
        <f t="shared" si="842"/>
        <v>3.4684382510726371E-2</v>
      </c>
      <c r="N661" s="5">
        <f t="shared" si="843"/>
        <v>5.555025782830763E-2</v>
      </c>
      <c r="O661" s="5">
        <f t="shared" si="844"/>
        <v>6.1040106564403868E-2</v>
      </c>
      <c r="P661" s="5">
        <f t="shared" si="845"/>
        <v>9.7761396111675988E-2</v>
      </c>
      <c r="Q661" s="5">
        <f t="shared" si="846"/>
        <v>4.4484446909745907E-2</v>
      </c>
      <c r="R661" s="5">
        <f t="shared" si="847"/>
        <v>5.3711416200670777E-2</v>
      </c>
      <c r="S661" s="5">
        <f t="shared" si="848"/>
        <v>6.8887564646338786E-2</v>
      </c>
      <c r="T661" s="5">
        <f t="shared" si="849"/>
        <v>7.8286974807457554E-2</v>
      </c>
      <c r="U661" s="5">
        <f t="shared" si="850"/>
        <v>8.602381828040552E-2</v>
      </c>
      <c r="V661" s="5">
        <f t="shared" si="851"/>
        <v>2.1574053434173193E-2</v>
      </c>
      <c r="W661" s="5">
        <f t="shared" si="852"/>
        <v>2.3748656852709198E-2</v>
      </c>
      <c r="X661" s="5">
        <f t="shared" si="853"/>
        <v>4.1794618791397689E-2</v>
      </c>
      <c r="Y661" s="5">
        <f t="shared" si="854"/>
        <v>3.6776609531056131E-2</v>
      </c>
      <c r="Z661" s="5">
        <f t="shared" si="855"/>
        <v>3.1508422824019638E-2</v>
      </c>
      <c r="AA661" s="5">
        <f t="shared" si="856"/>
        <v>5.0463663612760917E-2</v>
      </c>
      <c r="AB661" s="5">
        <f t="shared" si="857"/>
        <v>4.0411120535055307E-2</v>
      </c>
      <c r="AC661" s="5">
        <f t="shared" si="858"/>
        <v>3.8005390157594956E-3</v>
      </c>
      <c r="AD661" s="5">
        <f t="shared" si="859"/>
        <v>9.5089195463982715E-3</v>
      </c>
      <c r="AE661" s="5">
        <f t="shared" si="860"/>
        <v>1.6734490292424638E-2</v>
      </c>
      <c r="AF661" s="5">
        <f t="shared" si="861"/>
        <v>1.4725288397950927E-2</v>
      </c>
      <c r="AG661" s="5">
        <f t="shared" si="862"/>
        <v>8.6382122436472683E-3</v>
      </c>
      <c r="AH661" s="5">
        <f t="shared" si="863"/>
        <v>1.3862705255453713E-2</v>
      </c>
      <c r="AI661" s="5">
        <f t="shared" si="864"/>
        <v>2.2202409136162008E-2</v>
      </c>
      <c r="AJ661" s="5">
        <f t="shared" si="865"/>
        <v>1.777960947613744E-2</v>
      </c>
      <c r="AK661" s="5">
        <f t="shared" si="866"/>
        <v>9.4918982645922859E-3</v>
      </c>
      <c r="AL661" s="5">
        <f t="shared" si="867"/>
        <v>4.2848795136270923E-4</v>
      </c>
      <c r="AM661" s="5">
        <f t="shared" si="868"/>
        <v>3.0458834451367353E-3</v>
      </c>
      <c r="AN661" s="5">
        <f t="shared" si="869"/>
        <v>5.3603678836260851E-3</v>
      </c>
      <c r="AO661" s="5">
        <f t="shared" si="870"/>
        <v>4.7167832199370473E-3</v>
      </c>
      <c r="AP661" s="5">
        <f t="shared" si="871"/>
        <v>2.7669797330937122E-3</v>
      </c>
      <c r="AQ661" s="5">
        <f t="shared" si="872"/>
        <v>1.2173831962941355E-3</v>
      </c>
      <c r="AR661" s="5">
        <f t="shared" si="873"/>
        <v>4.8793199982852756E-3</v>
      </c>
      <c r="AS661" s="5">
        <f t="shared" si="874"/>
        <v>7.8146838522421842E-3</v>
      </c>
      <c r="AT661" s="5">
        <f t="shared" si="875"/>
        <v>6.2579707553466618E-3</v>
      </c>
      <c r="AU661" s="5">
        <f t="shared" si="876"/>
        <v>3.3409069998003526E-3</v>
      </c>
      <c r="AV661" s="5">
        <f t="shared" si="877"/>
        <v>1.3376931617703801E-3</v>
      </c>
      <c r="AW661" s="5">
        <f t="shared" si="878"/>
        <v>3.3548224581814305E-5</v>
      </c>
      <c r="AX661" s="5">
        <f t="shared" si="879"/>
        <v>8.1304417360365496E-4</v>
      </c>
      <c r="AY661" s="5">
        <f t="shared" si="880"/>
        <v>1.4308544481939935E-3</v>
      </c>
      <c r="AZ661" s="5">
        <f t="shared" si="881"/>
        <v>1.2590610193060573E-3</v>
      </c>
      <c r="BA661" s="5">
        <f t="shared" si="882"/>
        <v>7.3859581004756634E-4</v>
      </c>
      <c r="BB661" s="5">
        <f t="shared" si="883"/>
        <v>3.2495869675193965E-4</v>
      </c>
      <c r="BC661" s="5">
        <f t="shared" si="884"/>
        <v>1.1437720404930914E-4</v>
      </c>
      <c r="BD661" s="5">
        <f t="shared" si="885"/>
        <v>1.4311638798098507E-3</v>
      </c>
      <c r="BE661" s="5">
        <f t="shared" si="886"/>
        <v>2.2921417872557455E-3</v>
      </c>
      <c r="BF661" s="5">
        <f t="shared" si="887"/>
        <v>1.8355389089270539E-3</v>
      </c>
      <c r="BG661" s="5">
        <f t="shared" si="888"/>
        <v>9.7992864284336093E-4</v>
      </c>
      <c r="BH661" s="5">
        <f t="shared" si="889"/>
        <v>3.9236166844297884E-4</v>
      </c>
      <c r="BI661" s="5">
        <f t="shared" si="890"/>
        <v>1.2568072582645477E-4</v>
      </c>
      <c r="BJ661" s="8">
        <f t="shared" si="891"/>
        <v>0.35203676403113554</v>
      </c>
      <c r="BK661" s="8">
        <f t="shared" si="892"/>
        <v>0.22856727811823052</v>
      </c>
      <c r="BL661" s="8">
        <f t="shared" si="893"/>
        <v>0.38567413770619219</v>
      </c>
      <c r="BM661" s="8">
        <f t="shared" si="894"/>
        <v>0.64915729033043512</v>
      </c>
      <c r="BN661" s="8">
        <f t="shared" si="895"/>
        <v>0.34723200612553051</v>
      </c>
    </row>
    <row r="662" spans="1:66" x14ac:dyDescent="0.25">
      <c r="A662" t="s">
        <v>37</v>
      </c>
      <c r="B662" t="s">
        <v>407</v>
      </c>
      <c r="C662" t="s">
        <v>38</v>
      </c>
      <c r="D662" t="s">
        <v>527</v>
      </c>
      <c r="E662">
        <f>VLOOKUP(A662,home!$A$2:$E$405,3,FALSE)</f>
        <v>1.5481</v>
      </c>
      <c r="F662">
        <f>VLOOKUP(B662,home!$B$2:$E$405,3,FALSE)</f>
        <v>1.4193</v>
      </c>
      <c r="G662">
        <f>VLOOKUP(C662,away!$B$2:$E$405,4,FALSE)</f>
        <v>0.74529999999999996</v>
      </c>
      <c r="H662">
        <f>VLOOKUP(A662,away!$A$2:$E$405,3,FALSE)</f>
        <v>1.2666999999999999</v>
      </c>
      <c r="I662">
        <f>VLOOKUP(C662,away!$B$2:$E$405,3,FALSE)</f>
        <v>0.48580000000000001</v>
      </c>
      <c r="J662">
        <f>VLOOKUP(B662,home!$B$2:$E$405,4,FALSE)</f>
        <v>0.56910000000000005</v>
      </c>
      <c r="K662" s="3">
        <f t="shared" si="840"/>
        <v>1.6375868213489999</v>
      </c>
      <c r="L662" s="3">
        <f t="shared" si="841"/>
        <v>0.35020300362599999</v>
      </c>
      <c r="M662" s="5">
        <f t="shared" si="842"/>
        <v>0.13699788037692193</v>
      </c>
      <c r="N662" s="5">
        <f t="shared" si="843"/>
        <v>0.22434592345799412</v>
      </c>
      <c r="O662" s="5">
        <f t="shared" si="844"/>
        <v>4.7977069198393507E-2</v>
      </c>
      <c r="P662" s="5">
        <f t="shared" si="845"/>
        <v>7.856661624623823E-2</v>
      </c>
      <c r="Q662" s="5">
        <f t="shared" si="846"/>
        <v>0.18369296383909134</v>
      </c>
      <c r="R662" s="5">
        <f t="shared" si="847"/>
        <v>8.4008568692249246E-3</v>
      </c>
      <c r="S662" s="5">
        <f t="shared" si="848"/>
        <v>1.1264249438386737E-2</v>
      </c>
      <c r="T662" s="5">
        <f t="shared" si="849"/>
        <v>6.4329827681411988E-2</v>
      </c>
      <c r="U662" s="5">
        <f t="shared" si="850"/>
        <v>1.3757132497081955E-2</v>
      </c>
      <c r="V662" s="5">
        <f t="shared" si="851"/>
        <v>7.1776776601924523E-4</v>
      </c>
      <c r="W662" s="5">
        <f t="shared" si="852"/>
        <v>0.10027105891914481</v>
      </c>
      <c r="X662" s="5">
        <f t="shared" si="853"/>
        <v>3.5115226010244131E-2</v>
      </c>
      <c r="Y662" s="5">
        <f t="shared" si="854"/>
        <v>6.1487288108966658E-3</v>
      </c>
      <c r="Z662" s="5">
        <f t="shared" si="855"/>
        <v>9.8066843621156109E-4</v>
      </c>
      <c r="AA662" s="5">
        <f t="shared" si="856"/>
        <v>1.6059297072529846E-3</v>
      </c>
      <c r="AB662" s="5">
        <f t="shared" si="857"/>
        <v>1.3149246623051728E-3</v>
      </c>
      <c r="AC662" s="5">
        <f t="shared" si="858"/>
        <v>2.5726942121112082E-5</v>
      </c>
      <c r="AD662" s="5">
        <f t="shared" si="859"/>
        <v>4.1050641162175133E-2</v>
      </c>
      <c r="AE662" s="5">
        <f t="shared" si="860"/>
        <v>1.4376057835766844E-2</v>
      </c>
      <c r="AF662" s="5">
        <f t="shared" si="861"/>
        <v>2.5172693171933202E-3</v>
      </c>
      <c r="AG662" s="5">
        <f t="shared" si="862"/>
        <v>2.9385175860555693E-4</v>
      </c>
      <c r="AH662" s="5">
        <f t="shared" si="863"/>
        <v>8.5858257980625256E-5</v>
      </c>
      <c r="AI662" s="5">
        <f t="shared" si="864"/>
        <v>1.4060035177305451E-4</v>
      </c>
      <c r="AJ662" s="5">
        <f t="shared" si="865"/>
        <v>1.1512264157029381E-4</v>
      </c>
      <c r="AK662" s="5">
        <f t="shared" si="866"/>
        <v>6.2841106891465911E-5</v>
      </c>
      <c r="AL662" s="5">
        <f t="shared" si="867"/>
        <v>5.9016352172966679E-7</v>
      </c>
      <c r="AM662" s="5">
        <f t="shared" si="868"/>
        <v>1.3444797795020962E-2</v>
      </c>
      <c r="AN662" s="5">
        <f t="shared" si="869"/>
        <v>4.7084085709605625E-3</v>
      </c>
      <c r="AO662" s="5">
        <f t="shared" si="870"/>
        <v>8.2444941192439552E-4</v>
      </c>
      <c r="AP662" s="5">
        <f t="shared" si="871"/>
        <v>9.6241553464537536E-5</v>
      </c>
      <c r="AQ662" s="5">
        <f t="shared" si="872"/>
        <v>8.4260202742283278E-6</v>
      </c>
      <c r="AR662" s="5">
        <f t="shared" si="873"/>
        <v>6.0135639661821937E-6</v>
      </c>
      <c r="AS662" s="5">
        <f t="shared" si="874"/>
        <v>9.8477331003591834E-6</v>
      </c>
      <c r="AT662" s="5">
        <f t="shared" si="875"/>
        <v>8.0632589726552649E-6</v>
      </c>
      <c r="AU662" s="5">
        <f t="shared" si="876"/>
        <v>4.4014288769147804E-6</v>
      </c>
      <c r="AV662" s="5">
        <f t="shared" si="877"/>
        <v>1.8019304809851422E-6</v>
      </c>
      <c r="AW662" s="5">
        <f t="shared" si="878"/>
        <v>9.4014331557323096E-9</v>
      </c>
      <c r="AX662" s="5">
        <f t="shared" si="879"/>
        <v>3.6695039474714014E-3</v>
      </c>
      <c r="AY662" s="5">
        <f t="shared" si="880"/>
        <v>1.2850713042219485E-3</v>
      </c>
      <c r="AZ662" s="5">
        <f t="shared" si="881"/>
        <v>2.2501791530605373E-4</v>
      </c>
      <c r="BA662" s="5">
        <f t="shared" si="882"/>
        <v>2.6267316603280296E-5</v>
      </c>
      <c r="BB662" s="5">
        <f t="shared" si="883"/>
        <v>2.2997232929159649E-6</v>
      </c>
      <c r="BC662" s="5">
        <f t="shared" si="884"/>
        <v>1.6107400093756934E-7</v>
      </c>
      <c r="BD662" s="5">
        <f t="shared" si="885"/>
        <v>3.5099469390901381E-7</v>
      </c>
      <c r="BE662" s="5">
        <f t="shared" si="886"/>
        <v>5.7478428510882716E-7</v>
      </c>
      <c r="BF662" s="5">
        <f t="shared" si="887"/>
        <v>4.7062958520636084E-7</v>
      </c>
      <c r="BG662" s="5">
        <f t="shared" si="888"/>
        <v>2.5689893549029431E-7</v>
      </c>
      <c r="BH662" s="5">
        <f t="shared" si="889"/>
        <v>1.0517357779437315E-7</v>
      </c>
      <c r="BI662" s="5">
        <f t="shared" si="890"/>
        <v>3.4446172990037862E-8</v>
      </c>
      <c r="BJ662" s="8">
        <f t="shared" si="891"/>
        <v>0.69643219342506513</v>
      </c>
      <c r="BK662" s="8">
        <f t="shared" si="892"/>
        <v>0.22885790223743094</v>
      </c>
      <c r="BL662" s="8">
        <f t="shared" si="893"/>
        <v>7.3492256135121573E-2</v>
      </c>
      <c r="BM662" s="8">
        <f t="shared" si="894"/>
        <v>0.31849664834317637</v>
      </c>
      <c r="BN662" s="8">
        <f t="shared" si="895"/>
        <v>0.67998130998786399</v>
      </c>
    </row>
    <row r="663" spans="1:66" x14ac:dyDescent="0.25">
      <c r="A663" t="s">
        <v>37</v>
      </c>
      <c r="B663" t="s">
        <v>228</v>
      </c>
      <c r="C663" t="s">
        <v>216</v>
      </c>
      <c r="D663" t="s">
        <v>527</v>
      </c>
      <c r="E663">
        <f>VLOOKUP(A663,home!$A$2:$E$405,3,FALSE)</f>
        <v>1.5481</v>
      </c>
      <c r="F663">
        <f>VLOOKUP(B663,home!$B$2:$E$405,3,FALSE)</f>
        <v>0.84470000000000001</v>
      </c>
      <c r="G663">
        <f>VLOOKUP(C663,away!$B$2:$E$405,4,FALSE)</f>
        <v>1.5779000000000001</v>
      </c>
      <c r="H663">
        <f>VLOOKUP(A663,away!$A$2:$E$405,3,FALSE)</f>
        <v>1.2666999999999999</v>
      </c>
      <c r="I663">
        <f>VLOOKUP(C663,away!$B$2:$E$405,3,FALSE)</f>
        <v>0.95820000000000005</v>
      </c>
      <c r="J663">
        <f>VLOOKUP(B663,home!$B$2:$E$405,4,FALSE)</f>
        <v>1.4575</v>
      </c>
      <c r="K663" s="3">
        <f t="shared" si="840"/>
        <v>2.0633883824530002</v>
      </c>
      <c r="L663" s="3">
        <f t="shared" si="841"/>
        <v>1.7690434525500001</v>
      </c>
      <c r="M663" s="5">
        <f t="shared" si="842"/>
        <v>2.165688556804957E-2</v>
      </c>
      <c r="N663" s="5">
        <f t="shared" si="843"/>
        <v>4.4686566081227522E-2</v>
      </c>
      <c r="O663" s="5">
        <f t="shared" si="844"/>
        <v>3.8311971616782674E-2</v>
      </c>
      <c r="P663" s="5">
        <f t="shared" si="845"/>
        <v>7.9052477142938449E-2</v>
      </c>
      <c r="Q663" s="5">
        <f t="shared" si="846"/>
        <v>4.610287065186159E-2</v>
      </c>
      <c r="R663" s="5">
        <f t="shared" si="847"/>
        <v>3.3887771271475423E-2</v>
      </c>
      <c r="S663" s="5">
        <f t="shared" si="848"/>
        <v>7.2139806561733896E-2</v>
      </c>
      <c r="T663" s="5">
        <f t="shared" si="849"/>
        <v>8.1557981470435276E-2</v>
      </c>
      <c r="U663" s="5">
        <f t="shared" si="850"/>
        <v>6.9923633548786918E-2</v>
      </c>
      <c r="V663" s="5">
        <f t="shared" si="851"/>
        <v>2.9258492467278775E-2</v>
      </c>
      <c r="W663" s="5">
        <f t="shared" si="852"/>
        <v>3.1709375900261523E-2</v>
      </c>
      <c r="X663" s="5">
        <f t="shared" si="853"/>
        <v>5.6095263820804403E-2</v>
      </c>
      <c r="Y663" s="5">
        <f t="shared" si="854"/>
        <v>4.9617479590629475E-2</v>
      </c>
      <c r="Z663" s="5">
        <f t="shared" si="855"/>
        <v>1.9982979963105198E-2</v>
      </c>
      <c r="AA663" s="5">
        <f t="shared" si="856"/>
        <v>4.1232648702662335E-2</v>
      </c>
      <c r="AB663" s="5">
        <f t="shared" si="857"/>
        <v>4.2539484155419631E-2</v>
      </c>
      <c r="AC663" s="5">
        <f t="shared" si="858"/>
        <v>6.6750026791095388E-3</v>
      </c>
      <c r="AD663" s="5">
        <f t="shared" si="859"/>
        <v>1.6357189461858691E-2</v>
      </c>
      <c r="AE663" s="5">
        <f t="shared" si="860"/>
        <v>2.8936578919620974E-2</v>
      </c>
      <c r="AF663" s="5">
        <f t="shared" si="861"/>
        <v>2.5595032738475926E-2</v>
      </c>
      <c r="AG663" s="5">
        <f t="shared" si="862"/>
        <v>1.5092908361267912E-2</v>
      </c>
      <c r="AH663" s="5">
        <f t="shared" si="863"/>
        <v>8.8376899665422743E-3</v>
      </c>
      <c r="AI663" s="5">
        <f t="shared" si="864"/>
        <v>1.8235586804684768E-2</v>
      </c>
      <c r="AJ663" s="5">
        <f t="shared" si="865"/>
        <v>1.8813548979999893E-2</v>
      </c>
      <c r="AK663" s="5">
        <f t="shared" si="866"/>
        <v>1.2939886132680756E-2</v>
      </c>
      <c r="AL663" s="5">
        <f t="shared" si="867"/>
        <v>9.7461012122230498E-4</v>
      </c>
      <c r="AM663" s="5">
        <f t="shared" si="868"/>
        <v>6.7502469410363718E-3</v>
      </c>
      <c r="AN663" s="5">
        <f t="shared" si="869"/>
        <v>1.1941480154136059E-2</v>
      </c>
      <c r="AO663" s="5">
        <f t="shared" si="870"/>
        <v>1.0562498640215082E-2</v>
      </c>
      <c r="AP663" s="5">
        <f t="shared" si="871"/>
        <v>6.2285063540135901E-3</v>
      </c>
      <c r="AQ663" s="5">
        <f t="shared" si="872"/>
        <v>2.754624596183454E-3</v>
      </c>
      <c r="AR663" s="5">
        <f t="shared" si="873"/>
        <v>3.1268515141956864E-3</v>
      </c>
      <c r="AS663" s="5">
        <f t="shared" si="874"/>
        <v>6.4519090880469504E-3</v>
      </c>
      <c r="AT663" s="5">
        <f t="shared" si="875"/>
        <v>6.6563971284595057E-3</v>
      </c>
      <c r="AU663" s="5">
        <f t="shared" si="876"/>
        <v>4.5782441679522844E-3</v>
      </c>
      <c r="AV663" s="5">
        <f t="shared" si="877"/>
        <v>2.3616739570464867E-3</v>
      </c>
      <c r="AW663" s="5">
        <f t="shared" si="878"/>
        <v>9.8820693627429222E-5</v>
      </c>
      <c r="AX663" s="5">
        <f t="shared" si="879"/>
        <v>2.3213968528038912E-3</v>
      </c>
      <c r="AY663" s="5">
        <f t="shared" si="880"/>
        <v>4.1066519032228995E-3</v>
      </c>
      <c r="AZ663" s="5">
        <f t="shared" si="881"/>
        <v>3.632422830649234E-3</v>
      </c>
      <c r="BA663" s="5">
        <f t="shared" si="882"/>
        <v>2.141971275151055E-3</v>
      </c>
      <c r="BB663" s="5">
        <f t="shared" si="883"/>
        <v>9.4731006496403722E-4</v>
      </c>
      <c r="BC663" s="5">
        <f t="shared" si="884"/>
        <v>3.351665335918689E-4</v>
      </c>
      <c r="BD663" s="5">
        <f t="shared" si="885"/>
        <v>9.2192269971398861E-4</v>
      </c>
      <c r="BE663" s="5">
        <f t="shared" si="886"/>
        <v>1.9022845881095497E-3</v>
      </c>
      <c r="BF663" s="5">
        <f t="shared" si="887"/>
        <v>1.9625759596123183E-3</v>
      </c>
      <c r="BG663" s="5">
        <f t="shared" si="888"/>
        <v>1.3498521449152019E-3</v>
      </c>
      <c r="BH663" s="5">
        <f t="shared" si="889"/>
        <v>6.9631730846182282E-4</v>
      </c>
      <c r="BI663" s="5">
        <f t="shared" si="890"/>
        <v>2.8735460895621339E-4</v>
      </c>
      <c r="BJ663" s="8">
        <f t="shared" si="891"/>
        <v>0.44747352314241079</v>
      </c>
      <c r="BK663" s="8">
        <f t="shared" si="892"/>
        <v>0.21386392644355542</v>
      </c>
      <c r="BL663" s="8">
        <f t="shared" si="893"/>
        <v>0.3150176043445046</v>
      </c>
      <c r="BM663" s="8">
        <f t="shared" si="894"/>
        <v>0.72863166035164573</v>
      </c>
      <c r="BN663" s="8">
        <f t="shared" si="895"/>
        <v>0.2636985423323352</v>
      </c>
    </row>
    <row r="664" spans="1:66" x14ac:dyDescent="0.25">
      <c r="A664" t="s">
        <v>337</v>
      </c>
      <c r="B664" t="s">
        <v>367</v>
      </c>
      <c r="C664" t="s">
        <v>368</v>
      </c>
      <c r="D664" t="s">
        <v>527</v>
      </c>
      <c r="E664">
        <f>VLOOKUP(A664,home!$A$2:$E$405,3,FALSE)</f>
        <v>1.4091</v>
      </c>
      <c r="F664">
        <f>VLOOKUP(B664,home!$B$2:$E$405,3,FALSE)</f>
        <v>0.9677</v>
      </c>
      <c r="G664">
        <f>VLOOKUP(C664,away!$B$2:$E$405,4,FALSE)</f>
        <v>0.5161</v>
      </c>
      <c r="H664">
        <f>VLOOKUP(A664,away!$A$2:$E$405,3,FALSE)</f>
        <v>1.1182000000000001</v>
      </c>
      <c r="I664">
        <f>VLOOKUP(C664,away!$B$2:$E$405,3,FALSE)</f>
        <v>0.81299999999999994</v>
      </c>
      <c r="J664">
        <f>VLOOKUP(B664,home!$B$2:$E$405,4,FALSE)</f>
        <v>1.3821000000000001</v>
      </c>
      <c r="K664" s="3">
        <f t="shared" si="840"/>
        <v>0.70374677072699998</v>
      </c>
      <c r="L664" s="3">
        <f t="shared" si="841"/>
        <v>1.2564624108600002</v>
      </c>
      <c r="M664" s="5">
        <f t="shared" si="842"/>
        <v>0.14082895901456599</v>
      </c>
      <c r="N664" s="5">
        <f t="shared" si="843"/>
        <v>9.910792513134585E-2</v>
      </c>
      <c r="O664" s="5">
        <f t="shared" si="844"/>
        <v>0.17694629336234574</v>
      </c>
      <c r="P664" s="5">
        <f t="shared" si="845"/>
        <v>0.12452538254586319</v>
      </c>
      <c r="Q664" s="5">
        <f t="shared" si="846"/>
        <v>3.4873441132318959E-2</v>
      </c>
      <c r="R664" s="5">
        <f t="shared" si="847"/>
        <v>0.11116318317539692</v>
      </c>
      <c r="S664" s="5">
        <f t="shared" si="848"/>
        <v>2.7527312220971763E-2</v>
      </c>
      <c r="T664" s="5">
        <f t="shared" si="849"/>
        <v>4.3817167920097773E-2</v>
      </c>
      <c r="U664" s="5">
        <f t="shared" si="850"/>
        <v>7.8230731183419555E-2</v>
      </c>
      <c r="V664" s="5">
        <f t="shared" si="851"/>
        <v>2.704501426381093E-3</v>
      </c>
      <c r="W664" s="5">
        <f t="shared" si="852"/>
        <v>8.1806905270025362E-3</v>
      </c>
      <c r="X664" s="5">
        <f t="shared" si="853"/>
        <v>1.0278730142057171E-2</v>
      </c>
      <c r="Y664" s="5">
        <f t="shared" si="854"/>
        <v>6.4574190274342544E-3</v>
      </c>
      <c r="Z664" s="5">
        <f t="shared" si="855"/>
        <v>4.6557453710477002E-2</v>
      </c>
      <c r="AA664" s="5">
        <f t="shared" si="856"/>
        <v>3.2764657702019973E-2</v>
      </c>
      <c r="AB664" s="5">
        <f t="shared" si="857"/>
        <v>1.152901102588604E-2</v>
      </c>
      <c r="AC664" s="5">
        <f t="shared" si="858"/>
        <v>1.4946281160516906E-4</v>
      </c>
      <c r="AD664" s="5">
        <f t="shared" si="859"/>
        <v>1.4392836351737482E-3</v>
      </c>
      <c r="AE664" s="5">
        <f t="shared" si="860"/>
        <v>1.8084057861617526E-3</v>
      </c>
      <c r="AF664" s="5">
        <f t="shared" si="861"/>
        <v>1.1360969469469851E-3</v>
      </c>
      <c r="AG664" s="5">
        <f t="shared" si="862"/>
        <v>4.7582103631056477E-4</v>
      </c>
      <c r="AH664" s="5">
        <f t="shared" si="863"/>
        <v>1.4624422633142207E-2</v>
      </c>
      <c r="AI664" s="5">
        <f t="shared" si="864"/>
        <v>1.0291890201820676E-2</v>
      </c>
      <c r="AJ664" s="5">
        <f t="shared" si="865"/>
        <v>3.6214422471040767E-3</v>
      </c>
      <c r="AK664" s="5">
        <f t="shared" si="866"/>
        <v>8.4952609559127488E-4</v>
      </c>
      <c r="AL664" s="5">
        <f t="shared" si="867"/>
        <v>5.2863882320081421E-6</v>
      </c>
      <c r="AM664" s="5">
        <f t="shared" si="868"/>
        <v>2.0257824208274862E-4</v>
      </c>
      <c r="AN664" s="5">
        <f t="shared" si="869"/>
        <v>2.5453194643507111E-4</v>
      </c>
      <c r="AO664" s="5">
        <f t="shared" si="870"/>
        <v>1.5990491152934896E-4</v>
      </c>
      <c r="AP664" s="5">
        <f t="shared" si="871"/>
        <v>6.6971503549506935E-5</v>
      </c>
      <c r="AQ664" s="5">
        <f t="shared" si="872"/>
        <v>2.1036794202183148E-5</v>
      </c>
      <c r="AR664" s="5">
        <f t="shared" si="873"/>
        <v>3.6750074638146816E-3</v>
      </c>
      <c r="AS664" s="5">
        <f t="shared" si="874"/>
        <v>2.5862746350572043E-3</v>
      </c>
      <c r="AT664" s="5">
        <f t="shared" si="875"/>
        <v>9.1004121131732887E-4</v>
      </c>
      <c r="AU664" s="5">
        <f t="shared" si="876"/>
        <v>2.1347952123101921E-4</v>
      </c>
      <c r="AV664" s="5">
        <f t="shared" si="877"/>
        <v>3.7558880920668946E-5</v>
      </c>
      <c r="AW664" s="5">
        <f t="shared" si="878"/>
        <v>1.2984417438853666E-7</v>
      </c>
      <c r="AX664" s="5">
        <f t="shared" si="879"/>
        <v>2.3760630614214462E-5</v>
      </c>
      <c r="AY664" s="5">
        <f t="shared" si="880"/>
        <v>2.985433922508983E-5</v>
      </c>
      <c r="AZ664" s="5">
        <f t="shared" si="881"/>
        <v>1.8755427518694324E-5</v>
      </c>
      <c r="BA664" s="5">
        <f t="shared" si="882"/>
        <v>7.8551632256162187E-6</v>
      </c>
      <c r="BB664" s="5">
        <f t="shared" si="883"/>
        <v>2.467429331039144E-6</v>
      </c>
      <c r="BC664" s="5">
        <f t="shared" si="884"/>
        <v>6.2004644118082396E-7</v>
      </c>
      <c r="BD664" s="5">
        <f t="shared" si="885"/>
        <v>7.6958478965218026E-4</v>
      </c>
      <c r="BE664" s="5">
        <f t="shared" si="886"/>
        <v>5.4159281051833932E-4</v>
      </c>
      <c r="BF664" s="5">
        <f t="shared" si="887"/>
        <v>1.9057209572562064E-4</v>
      </c>
      <c r="BG664" s="5">
        <f t="shared" si="888"/>
        <v>4.4704832319194087E-5</v>
      </c>
      <c r="BH664" s="5">
        <f t="shared" si="889"/>
        <v>7.8652203451312131E-6</v>
      </c>
      <c r="BI664" s="5">
        <f t="shared" si="890"/>
        <v>1.1070246837884786E-6</v>
      </c>
      <c r="BJ664" s="8">
        <f t="shared" si="891"/>
        <v>0.20836331771900429</v>
      </c>
      <c r="BK664" s="8">
        <f t="shared" si="892"/>
        <v>0.29577075874684428</v>
      </c>
      <c r="BL664" s="8">
        <f t="shared" si="893"/>
        <v>0.44899894611231173</v>
      </c>
      <c r="BM664" s="8">
        <f t="shared" si="894"/>
        <v>0.31221556743174989</v>
      </c>
      <c r="BN664" s="8">
        <f t="shared" si="895"/>
        <v>0.68744518436183655</v>
      </c>
    </row>
    <row r="665" spans="1:66" x14ac:dyDescent="0.25">
      <c r="A665" t="s">
        <v>337</v>
      </c>
      <c r="B665" t="s">
        <v>374</v>
      </c>
      <c r="C665" t="s">
        <v>408</v>
      </c>
      <c r="D665" t="s">
        <v>527</v>
      </c>
      <c r="E665">
        <f>VLOOKUP(A665,home!$A$2:$E$405,3,FALSE)</f>
        <v>1.4091</v>
      </c>
      <c r="F665">
        <f>VLOOKUP(B665,home!$B$2:$E$405,3,FALSE)</f>
        <v>1.1613</v>
      </c>
      <c r="G665">
        <f>VLOOKUP(C665,away!$B$2:$E$405,4,FALSE)</f>
        <v>0.9677</v>
      </c>
      <c r="H665">
        <f>VLOOKUP(A665,away!$A$2:$E$405,3,FALSE)</f>
        <v>1.1182000000000001</v>
      </c>
      <c r="I665">
        <f>VLOOKUP(C665,away!$B$2:$E$405,3,FALSE)</f>
        <v>1.1382000000000001</v>
      </c>
      <c r="J665">
        <f>VLOOKUP(B665,home!$B$2:$E$405,4,FALSE)</f>
        <v>0.89429999999999998</v>
      </c>
      <c r="K665" s="3">
        <f t="shared" si="840"/>
        <v>1.5835325030910001</v>
      </c>
      <c r="L665" s="3">
        <f t="shared" si="841"/>
        <v>1.1382071251320003</v>
      </c>
      <c r="M665" s="5">
        <f t="shared" si="842"/>
        <v>6.5760256465237421E-2</v>
      </c>
      <c r="N665" s="5">
        <f t="shared" si="843"/>
        <v>0.10413350352430353</v>
      </c>
      <c r="O665" s="5">
        <f t="shared" si="844"/>
        <v>7.484879245924092E-2</v>
      </c>
      <c r="P665" s="5">
        <f t="shared" si="845"/>
        <v>0.11852549567632054</v>
      </c>
      <c r="Q665" s="5">
        <f t="shared" si="846"/>
        <v>8.2449393745737939E-2</v>
      </c>
      <c r="R665" s="5">
        <f t="shared" si="847"/>
        <v>4.2596714442317184E-2</v>
      </c>
      <c r="S665" s="5">
        <f t="shared" si="848"/>
        <v>5.3407232120299658E-2</v>
      </c>
      <c r="T665" s="5">
        <f t="shared" si="849"/>
        <v>9.3844487424212697E-2</v>
      </c>
      <c r="U665" s="5">
        <f t="shared" si="850"/>
        <v>6.7453281844295082E-2</v>
      </c>
      <c r="V665" s="5">
        <f t="shared" si="851"/>
        <v>1.0695617011816063E-2</v>
      </c>
      <c r="W665" s="5">
        <f t="shared" si="852"/>
        <v>4.3520431618841289E-2</v>
      </c>
      <c r="X665" s="5">
        <f t="shared" si="853"/>
        <v>4.9535265357385151E-2</v>
      </c>
      <c r="Y665" s="5">
        <f t="shared" si="854"/>
        <v>2.8190695987540065E-2</v>
      </c>
      <c r="Z665" s="5">
        <f t="shared" si="855"/>
        <v>1.61612946284862E-2</v>
      </c>
      <c r="AA665" s="5">
        <f t="shared" si="856"/>
        <v>2.5591935336237881E-2</v>
      </c>
      <c r="AB665" s="5">
        <f t="shared" si="857"/>
        <v>2.0262830710967898E-2</v>
      </c>
      <c r="AC665" s="5">
        <f t="shared" si="858"/>
        <v>1.204853219892519E-3</v>
      </c>
      <c r="AD665" s="5">
        <f t="shared" si="859"/>
        <v>1.7229004504246123E-2</v>
      </c>
      <c r="AE665" s="5">
        <f t="shared" si="860"/>
        <v>1.9610175685664262E-2</v>
      </c>
      <c r="AF665" s="5">
        <f t="shared" si="861"/>
        <v>1.116022084525669E-2</v>
      </c>
      <c r="AG665" s="5">
        <f t="shared" si="862"/>
        <v>4.2342142947059454E-3</v>
      </c>
      <c r="AH665" s="5">
        <f t="shared" si="863"/>
        <v>4.5987251743751303E-3</v>
      </c>
      <c r="AI665" s="5">
        <f t="shared" si="864"/>
        <v>7.2822307864058447E-3</v>
      </c>
      <c r="AJ665" s="5">
        <f t="shared" si="865"/>
        <v>5.7658245726417961E-3</v>
      </c>
      <c r="AK665" s="5">
        <f t="shared" si="866"/>
        <v>3.04345687263302E-3</v>
      </c>
      <c r="AL665" s="5">
        <f t="shared" si="867"/>
        <v>8.6864518346556297E-5</v>
      </c>
      <c r="AM665" s="5">
        <f t="shared" si="868"/>
        <v>5.4565377256749941E-3</v>
      </c>
      <c r="AN665" s="5">
        <f t="shared" si="869"/>
        <v>6.2106701179148373E-3</v>
      </c>
      <c r="AO665" s="5">
        <f t="shared" si="870"/>
        <v>3.5345144900275349E-3</v>
      </c>
      <c r="AP665" s="5">
        <f t="shared" si="871"/>
        <v>1.3410031921438795E-3</v>
      </c>
      <c r="AQ665" s="5">
        <f t="shared" si="872"/>
        <v>3.8158484703073025E-4</v>
      </c>
      <c r="AR665" s="5">
        <f t="shared" si="873"/>
        <v>1.0468603519995345E-3</v>
      </c>
      <c r="AS665" s="5">
        <f t="shared" si="874"/>
        <v>1.6577373935885481E-3</v>
      </c>
      <c r="AT665" s="5">
        <f t="shared" si="875"/>
        <v>1.3125405221684123E-3</v>
      </c>
      <c r="AU665" s="5">
        <f t="shared" si="876"/>
        <v>6.9281685949257159E-4</v>
      </c>
      <c r="AV665" s="5">
        <f t="shared" si="877"/>
        <v>2.742745039239795E-4</v>
      </c>
      <c r="AW665" s="5">
        <f t="shared" si="878"/>
        <v>4.348987877044012E-6</v>
      </c>
      <c r="AX665" s="5">
        <f t="shared" si="879"/>
        <v>1.4401008071580981E-3</v>
      </c>
      <c r="AY665" s="5">
        <f t="shared" si="880"/>
        <v>1.6391329996156918E-3</v>
      </c>
      <c r="AZ665" s="5">
        <f t="shared" si="881"/>
        <v>9.3283642960078456E-4</v>
      </c>
      <c r="BA665" s="5">
        <f t="shared" si="882"/>
        <v>3.5392035691810285E-4</v>
      </c>
      <c r="BB665" s="5">
        <f t="shared" si="883"/>
        <v>1.0070866799336135E-4</v>
      </c>
      <c r="BC665" s="5">
        <f t="shared" si="884"/>
        <v>2.2925464694519377E-5</v>
      </c>
      <c r="BD665" s="5">
        <f t="shared" si="885"/>
        <v>1.9859065194401067E-4</v>
      </c>
      <c r="BE665" s="5">
        <f t="shared" si="886"/>
        <v>3.1447475216337279E-4</v>
      </c>
      <c r="BF665" s="5">
        <f t="shared" si="887"/>
        <v>2.4899049572609384E-4</v>
      </c>
      <c r="BG665" s="5">
        <f t="shared" si="888"/>
        <v>1.3142818098100346E-4</v>
      </c>
      <c r="BH665" s="5">
        <f t="shared" si="889"/>
        <v>5.203019910138638E-5</v>
      </c>
      <c r="BI665" s="5">
        <f t="shared" si="890"/>
        <v>1.6478302283868289E-5</v>
      </c>
      <c r="BJ665" s="8">
        <f t="shared" si="891"/>
        <v>0.47532132808666633</v>
      </c>
      <c r="BK665" s="8">
        <f t="shared" si="892"/>
        <v>0.25131945201152844</v>
      </c>
      <c r="BL665" s="8">
        <f t="shared" si="893"/>
        <v>0.25739001441248749</v>
      </c>
      <c r="BM665" s="8">
        <f t="shared" si="894"/>
        <v>0.51024314881427224</v>
      </c>
      <c r="BN665" s="8">
        <f t="shared" si="895"/>
        <v>0.4883141563131575</v>
      </c>
    </row>
    <row r="666" spans="1:66" x14ac:dyDescent="0.25">
      <c r="A666" t="s">
        <v>337</v>
      </c>
      <c r="B666" t="s">
        <v>382</v>
      </c>
      <c r="C666" t="s">
        <v>411</v>
      </c>
      <c r="D666" t="s">
        <v>527</v>
      </c>
      <c r="E666">
        <f>VLOOKUP(A666,home!$A$2:$E$405,3,FALSE)</f>
        <v>1.4091</v>
      </c>
      <c r="F666">
        <f>VLOOKUP(B666,home!$B$2:$E$405,3,FALSE)</f>
        <v>0.9032</v>
      </c>
      <c r="G666">
        <f>VLOOKUP(C666,away!$B$2:$E$405,4,FALSE)</f>
        <v>0.55559999999999998</v>
      </c>
      <c r="H666">
        <f>VLOOKUP(A666,away!$A$2:$E$405,3,FALSE)</f>
        <v>1.1182000000000001</v>
      </c>
      <c r="I666">
        <f>VLOOKUP(C666,away!$B$2:$E$405,3,FALSE)</f>
        <v>1.4765999999999999</v>
      </c>
      <c r="J666">
        <f>VLOOKUP(B666,home!$B$2:$E$405,4,FALSE)</f>
        <v>0.73170000000000002</v>
      </c>
      <c r="K666" s="3">
        <f t="shared" si="840"/>
        <v>0.70711163107199992</v>
      </c>
      <c r="L666" s="3">
        <f t="shared" si="841"/>
        <v>1.208134835604</v>
      </c>
      <c r="M666" s="5">
        <f t="shared" si="842"/>
        <v>0.14730552220928145</v>
      </c>
      <c r="N666" s="5">
        <f t="shared" si="843"/>
        <v>0.10416144807531771</v>
      </c>
      <c r="O666" s="5">
        <f t="shared" si="844"/>
        <v>0.17796493285787163</v>
      </c>
      <c r="P666" s="5">
        <f t="shared" si="845"/>
        <v>0.12584107394674854</v>
      </c>
      <c r="Q666" s="5">
        <f t="shared" si="846"/>
        <v>3.6826885721679664E-2</v>
      </c>
      <c r="R666" s="5">
        <f t="shared" si="847"/>
        <v>0.10750281745076085</v>
      </c>
      <c r="S666" s="5">
        <f t="shared" si="848"/>
        <v>2.6876073032707469E-2</v>
      </c>
      <c r="T666" s="5">
        <f t="shared" si="849"/>
        <v>4.4491843527168756E-2</v>
      </c>
      <c r="U666" s="5">
        <f t="shared" si="850"/>
        <v>7.6016492592442961E-2</v>
      </c>
      <c r="V666" s="5">
        <f t="shared" si="851"/>
        <v>2.5510953494496543E-3</v>
      </c>
      <c r="W666" s="5">
        <f t="shared" si="852"/>
        <v>8.6802397433196864E-3</v>
      </c>
      <c r="X666" s="5">
        <f t="shared" si="853"/>
        <v>1.0486900015298837E-2</v>
      </c>
      <c r="Y666" s="5">
        <f t="shared" si="854"/>
        <v>6.3347946129893246E-3</v>
      </c>
      <c r="Z666" s="5">
        <f t="shared" si="855"/>
        <v>4.3292632895947265E-2</v>
      </c>
      <c r="AA666" s="5">
        <f t="shared" si="856"/>
        <v>3.0612724260454589E-2</v>
      </c>
      <c r="AB666" s="5">
        <f t="shared" si="857"/>
        <v>1.0823306691683713E-2</v>
      </c>
      <c r="AC666" s="5">
        <f t="shared" si="858"/>
        <v>1.3621034606360494E-4</v>
      </c>
      <c r="AD666" s="5">
        <f t="shared" si="859"/>
        <v>1.5344746207486949E-3</v>
      </c>
      <c r="AE666" s="5">
        <f t="shared" si="860"/>
        <v>1.8538522436767348E-3</v>
      </c>
      <c r="AF666" s="5">
        <f t="shared" si="861"/>
        <v>1.1198517378242497E-3</v>
      </c>
      <c r="AG666" s="5">
        <f t="shared" si="862"/>
        <v>4.5097729839238456E-4</v>
      </c>
      <c r="AH666" s="5">
        <f t="shared" si="863"/>
        <v>1.3075834481652397E-2</v>
      </c>
      <c r="AI666" s="5">
        <f t="shared" si="864"/>
        <v>9.2460746479487241E-3</v>
      </c>
      <c r="AJ666" s="5">
        <f t="shared" si="865"/>
        <v>3.2690034626622448E-3</v>
      </c>
      <c r="AK666" s="5">
        <f t="shared" si="866"/>
        <v>7.7051679015437201E-4</v>
      </c>
      <c r="AL666" s="5">
        <f t="shared" si="867"/>
        <v>4.6545047257494617E-6</v>
      </c>
      <c r="AM666" s="5">
        <f t="shared" si="868"/>
        <v>2.170089703832397E-4</v>
      </c>
      <c r="AN666" s="5">
        <f t="shared" si="869"/>
        <v>2.6217609675854858E-4</v>
      </c>
      <c r="AO666" s="5">
        <f t="shared" si="870"/>
        <v>1.5837203777834382E-4</v>
      </c>
      <c r="AP666" s="5">
        <f t="shared" si="871"/>
        <v>6.3778258608536629E-5</v>
      </c>
      <c r="AQ666" s="5">
        <f t="shared" si="872"/>
        <v>1.9263183994783454E-5</v>
      </c>
      <c r="AR666" s="5">
        <f t="shared" si="873"/>
        <v>3.159474228375246E-3</v>
      </c>
      <c r="AS666" s="5">
        <f t="shared" si="874"/>
        <v>2.2341009749563684E-3</v>
      </c>
      <c r="AT666" s="5">
        <f t="shared" si="875"/>
        <v>7.8987939219047135E-4</v>
      </c>
      <c r="AU666" s="5">
        <f t="shared" si="876"/>
        <v>1.8617763512065476E-4</v>
      </c>
      <c r="AV666" s="5">
        <f t="shared" si="877"/>
        <v>3.2912092809823452E-5</v>
      </c>
      <c r="AW666" s="5">
        <f t="shared" si="878"/>
        <v>1.1045219799596879E-7</v>
      </c>
      <c r="AX666" s="5">
        <f t="shared" si="879"/>
        <v>2.5574927834157984E-5</v>
      </c>
      <c r="AY666" s="5">
        <f t="shared" si="880"/>
        <v>3.0897961234504617E-5</v>
      </c>
      <c r="AZ666" s="5">
        <f t="shared" si="881"/>
        <v>1.8664451658273508E-5</v>
      </c>
      <c r="BA666" s="5">
        <f t="shared" si="882"/>
        <v>7.5163914119356911E-6</v>
      </c>
      <c r="BB666" s="5">
        <f t="shared" si="883"/>
        <v>2.2702035756985614E-6</v>
      </c>
      <c r="BC666" s="5">
        <f t="shared" si="884"/>
        <v>5.4854240474283879E-7</v>
      </c>
      <c r="BD666" s="5">
        <f t="shared" si="885"/>
        <v>6.3617847958220071E-4</v>
      </c>
      <c r="BE666" s="5">
        <f t="shared" si="886"/>
        <v>4.4984920235027493E-4</v>
      </c>
      <c r="BF666" s="5">
        <f t="shared" si="887"/>
        <v>1.5904680160517052E-4</v>
      </c>
      <c r="BG666" s="5">
        <f t="shared" si="888"/>
        <v>3.7487947766605643E-5</v>
      </c>
      <c r="BH666" s="5">
        <f t="shared" si="889"/>
        <v>6.6270409726966111E-6</v>
      </c>
      <c r="BI666" s="5">
        <f t="shared" si="890"/>
        <v>9.3721155027689504E-7</v>
      </c>
      <c r="BJ666" s="8">
        <f t="shared" si="891"/>
        <v>0.21674733862205886</v>
      </c>
      <c r="BK666" s="8">
        <f t="shared" si="892"/>
        <v>0.30274552735021093</v>
      </c>
      <c r="BL666" s="8">
        <f t="shared" si="893"/>
        <v>0.43697437424291119</v>
      </c>
      <c r="BM666" s="8">
        <f t="shared" si="894"/>
        <v>0.30012640534043195</v>
      </c>
      <c r="BN666" s="8">
        <f t="shared" si="895"/>
        <v>0.69960268026165984</v>
      </c>
    </row>
    <row r="667" spans="1:66" x14ac:dyDescent="0.25">
      <c r="A667" t="s">
        <v>337</v>
      </c>
      <c r="B667" t="s">
        <v>403</v>
      </c>
      <c r="C667" t="s">
        <v>373</v>
      </c>
      <c r="D667" t="s">
        <v>527</v>
      </c>
      <c r="E667">
        <f>VLOOKUP(A667,home!$A$2:$E$405,3,FALSE)</f>
        <v>1.4091</v>
      </c>
      <c r="F667">
        <f>VLOOKUP(B667,home!$B$2:$E$405,3,FALSE)</f>
        <v>1.2258</v>
      </c>
      <c r="G667">
        <f>VLOOKUP(C667,away!$B$2:$E$405,4,FALSE)</f>
        <v>0.8387</v>
      </c>
      <c r="H667">
        <f>VLOOKUP(A667,away!$A$2:$E$405,3,FALSE)</f>
        <v>1.1182000000000001</v>
      </c>
      <c r="I667">
        <f>VLOOKUP(C667,away!$B$2:$E$405,3,FALSE)</f>
        <v>0.48780000000000001</v>
      </c>
      <c r="J667">
        <f>VLOOKUP(B667,home!$B$2:$E$405,4,FALSE)</f>
        <v>1.1382000000000001</v>
      </c>
      <c r="K667" s="3">
        <f t="shared" si="840"/>
        <v>1.448665357986</v>
      </c>
      <c r="L667" s="3">
        <f t="shared" si="841"/>
        <v>0.62084025007200005</v>
      </c>
      <c r="M667" s="5">
        <f t="shared" si="842"/>
        <v>0.1262481823626288</v>
      </c>
      <c r="N667" s="5">
        <f t="shared" si="843"/>
        <v>0.18289136829743946</v>
      </c>
      <c r="O667" s="5">
        <f t="shared" si="844"/>
        <v>7.8379953109149927E-2</v>
      </c>
      <c r="P667" s="5">
        <f t="shared" si="845"/>
        <v>0.11354632282979257</v>
      </c>
      <c r="Q667" s="5">
        <f t="shared" si="846"/>
        <v>0.1324741947635798</v>
      </c>
      <c r="R667" s="5">
        <f t="shared" si="847"/>
        <v>2.4330714844458142E-2</v>
      </c>
      <c r="S667" s="5">
        <f t="shared" si="848"/>
        <v>2.55306000983344E-2</v>
      </c>
      <c r="T667" s="5">
        <f t="shared" si="849"/>
        <v>8.2245312205107723E-2</v>
      </c>
      <c r="U667" s="5">
        <f t="shared" si="850"/>
        <v>3.5247063730202234E-2</v>
      </c>
      <c r="V667" s="5">
        <f t="shared" si="851"/>
        <v>2.5513289305356254E-3</v>
      </c>
      <c r="W667" s="5">
        <f t="shared" si="852"/>
        <v>6.3970258927029455E-2</v>
      </c>
      <c r="X667" s="5">
        <f t="shared" si="853"/>
        <v>3.9715311549427562E-2</v>
      </c>
      <c r="Y667" s="5">
        <f t="shared" si="854"/>
        <v>1.2328431977016999E-2</v>
      </c>
      <c r="Z667" s="5">
        <f t="shared" si="855"/>
        <v>5.0351623628213053E-3</v>
      </c>
      <c r="AA667" s="5">
        <f t="shared" si="856"/>
        <v>7.2942652868541596E-3</v>
      </c>
      <c r="AB667" s="5">
        <f t="shared" si="857"/>
        <v>5.2834747165127188E-3</v>
      </c>
      <c r="AC667" s="5">
        <f t="shared" si="858"/>
        <v>1.4341494515515354E-4</v>
      </c>
      <c r="AD667" s="5">
        <f t="shared" si="859"/>
        <v>2.3167874512245577E-2</v>
      </c>
      <c r="AE667" s="5">
        <f t="shared" si="860"/>
        <v>1.4383549005819261E-2</v>
      </c>
      <c r="AF667" s="5">
        <f t="shared" si="861"/>
        <v>4.4649430808478491E-3</v>
      </c>
      <c r="AG667" s="5">
        <f t="shared" si="862"/>
        <v>9.2400545962360837E-4</v>
      </c>
      <c r="AH667" s="5">
        <f t="shared" si="863"/>
        <v>7.8150786512177529E-4</v>
      </c>
      <c r="AI667" s="5">
        <f t="shared" si="864"/>
        <v>1.1321433711955111E-3</v>
      </c>
      <c r="AJ667" s="5">
        <f t="shared" si="865"/>
        <v>8.2004844106221136E-4</v>
      </c>
      <c r="AK667" s="5">
        <f t="shared" si="866"/>
        <v>3.9599192281241643E-4</v>
      </c>
      <c r="AL667" s="5">
        <f t="shared" si="867"/>
        <v>5.1594373420537775E-6</v>
      </c>
      <c r="AM667" s="5">
        <f t="shared" si="868"/>
        <v>6.7124994448113894E-3</v>
      </c>
      <c r="AN667" s="5">
        <f t="shared" si="869"/>
        <v>4.1673898339248646E-3</v>
      </c>
      <c r="AO667" s="5">
        <f t="shared" si="870"/>
        <v>1.2936416733207118E-3</v>
      </c>
      <c r="AP667" s="5">
        <f t="shared" si="871"/>
        <v>2.6771493998933046E-4</v>
      </c>
      <c r="AQ667" s="5">
        <f t="shared" si="872"/>
        <v>4.1552052572746589E-5</v>
      </c>
      <c r="AR667" s="5">
        <f t="shared" si="873"/>
        <v>9.7038307683087587E-5</v>
      </c>
      <c r="AS667" s="5">
        <f t="shared" si="874"/>
        <v>1.4057603473807567E-4</v>
      </c>
      <c r="AT667" s="5">
        <f t="shared" si="875"/>
        <v>1.0182381584404342E-4</v>
      </c>
      <c r="AU667" s="5">
        <f t="shared" si="876"/>
        <v>4.9169544877070556E-5</v>
      </c>
      <c r="AV667" s="5">
        <f t="shared" si="877"/>
        <v>1.7807554082837542E-5</v>
      </c>
      <c r="AW667" s="5">
        <f t="shared" si="878"/>
        <v>1.2889847580322244E-7</v>
      </c>
      <c r="AX667" s="5">
        <f t="shared" si="879"/>
        <v>1.6206942351997514E-3</v>
      </c>
      <c r="AY667" s="5">
        <f t="shared" si="880"/>
        <v>1.0061922142716624E-3</v>
      </c>
      <c r="AZ667" s="5">
        <f t="shared" si="881"/>
        <v>3.1234231296445921E-4</v>
      </c>
      <c r="BA667" s="5">
        <f t="shared" si="882"/>
        <v>6.4638226562973921E-5</v>
      </c>
      <c r="BB667" s="5">
        <f t="shared" si="883"/>
        <v>1.0032503185891828E-5</v>
      </c>
      <c r="BC667" s="5">
        <f t="shared" si="884"/>
        <v>1.2457163573554442E-6</v>
      </c>
      <c r="BD667" s="5">
        <f t="shared" si="885"/>
        <v>1.004088120142196E-5</v>
      </c>
      <c r="BE667" s="5">
        <f t="shared" si="886"/>
        <v>1.4545876760152841E-5</v>
      </c>
      <c r="BF667" s="5">
        <f t="shared" si="887"/>
        <v>1.0536053881983531E-5</v>
      </c>
      <c r="BG667" s="5">
        <f t="shared" si="888"/>
        <v>5.0877387562344841E-6</v>
      </c>
      <c r="BH667" s="5">
        <f t="shared" si="889"/>
        <v>1.8426077216599203E-6</v>
      </c>
      <c r="BI667" s="5">
        <f t="shared" si="890"/>
        <v>5.3386439494524694E-7</v>
      </c>
      <c r="BJ667" s="8">
        <f t="shared" si="891"/>
        <v>0.57206319293129848</v>
      </c>
      <c r="BK667" s="8">
        <f t="shared" si="892"/>
        <v>0.2690312008180602</v>
      </c>
      <c r="BL667" s="8">
        <f t="shared" si="893"/>
        <v>0.15411416556731064</v>
      </c>
      <c r="BM667" s="8">
        <f t="shared" si="894"/>
        <v>0.34136692215664582</v>
      </c>
      <c r="BN667" s="8">
        <f t="shared" si="895"/>
        <v>0.65787073620704872</v>
      </c>
    </row>
    <row r="668" spans="1:66" x14ac:dyDescent="0.25">
      <c r="A668" t="s">
        <v>344</v>
      </c>
      <c r="B668" t="s">
        <v>370</v>
      </c>
      <c r="C668" t="s">
        <v>350</v>
      </c>
      <c r="D668" t="s">
        <v>527</v>
      </c>
      <c r="E668">
        <f>VLOOKUP(A668,home!$A$2:$E$405,3,FALSE)</f>
        <v>1.3090999999999999</v>
      </c>
      <c r="F668">
        <f>VLOOKUP(B668,home!$B$2:$E$405,3,FALSE)</f>
        <v>0.625</v>
      </c>
      <c r="G668">
        <f>VLOOKUP(C668,away!$B$2:$E$405,4,FALSE)</f>
        <v>0.625</v>
      </c>
      <c r="H668">
        <f>VLOOKUP(A668,away!$A$2:$E$405,3,FALSE)</f>
        <v>1.3545</v>
      </c>
      <c r="I668">
        <f>VLOOKUP(C668,away!$B$2:$E$405,3,FALSE)</f>
        <v>0.67120000000000002</v>
      </c>
      <c r="J668">
        <f>VLOOKUP(B668,home!$B$2:$E$405,4,FALSE)</f>
        <v>1.2751999999999999</v>
      </c>
      <c r="K668" s="3">
        <f t="shared" si="840"/>
        <v>0.51136718749999999</v>
      </c>
      <c r="L668" s="3">
        <f t="shared" si="841"/>
        <v>1.1593358380800001</v>
      </c>
      <c r="M668" s="5">
        <f t="shared" si="842"/>
        <v>0.18811476964542539</v>
      </c>
      <c r="N668" s="5">
        <f t="shared" si="843"/>
        <v>9.619572068079156E-2</v>
      </c>
      <c r="O668" s="5">
        <f t="shared" si="844"/>
        <v>0.21808819412210539</v>
      </c>
      <c r="P668" s="5">
        <f t="shared" si="845"/>
        <v>0.11152314645517507</v>
      </c>
      <c r="Q668" s="5">
        <f t="shared" si="846"/>
        <v>2.4595667567035979E-2</v>
      </c>
      <c r="R668" s="5">
        <f t="shared" si="847"/>
        <v>0.12641872965395243</v>
      </c>
      <c r="S668" s="5">
        <f t="shared" si="848"/>
        <v>1.6529021377090052E-2</v>
      </c>
      <c r="T668" s="5">
        <f t="shared" si="849"/>
        <v>2.8514638871966733E-2</v>
      </c>
      <c r="U668" s="5">
        <f t="shared" si="850"/>
        <v>6.4646390230464493E-2</v>
      </c>
      <c r="V668" s="5">
        <f t="shared" si="851"/>
        <v>1.0887965866514303E-3</v>
      </c>
      <c r="W668" s="5">
        <f t="shared" si="852"/>
        <v>4.1924724494800522E-3</v>
      </c>
      <c r="X668" s="5">
        <f t="shared" si="853"/>
        <v>4.8604835608452674E-3</v>
      </c>
      <c r="Y668" s="5">
        <f t="shared" si="854"/>
        <v>2.8174663912433058E-3</v>
      </c>
      <c r="Z668" s="5">
        <f t="shared" si="855"/>
        <v>4.8853921297457956E-2</v>
      </c>
      <c r="AA668" s="5">
        <f t="shared" si="856"/>
        <v>2.4982292332227426E-2</v>
      </c>
      <c r="AB668" s="5">
        <f t="shared" si="857"/>
        <v>6.3875622836169765E-3</v>
      </c>
      <c r="AC668" s="5">
        <f t="shared" si="858"/>
        <v>4.034306470921191E-5</v>
      </c>
      <c r="AD668" s="5">
        <f t="shared" si="859"/>
        <v>5.3597321129046247E-4</v>
      </c>
      <c r="AE668" s="5">
        <f t="shared" si="860"/>
        <v>6.2137295209985731E-4</v>
      </c>
      <c r="AF668" s="5">
        <f t="shared" si="861"/>
        <v>3.601899660914659E-4</v>
      </c>
      <c r="AG668" s="5">
        <f t="shared" si="862"/>
        <v>1.3919371206888546E-4</v>
      </c>
      <c r="AH668" s="5">
        <f t="shared" si="863"/>
        <v>1.4159525447720703E-2</v>
      </c>
      <c r="AI668" s="5">
        <f t="shared" si="864"/>
        <v>7.2407167045356142E-3</v>
      </c>
      <c r="AJ668" s="5">
        <f t="shared" si="865"/>
        <v>1.8513324683413226E-3</v>
      </c>
      <c r="AK668" s="5">
        <f t="shared" si="866"/>
        <v>3.1557022582104501E-4</v>
      </c>
      <c r="AL668" s="5">
        <f t="shared" si="867"/>
        <v>9.5668947685426092E-7</v>
      </c>
      <c r="AM668" s="5">
        <f t="shared" si="868"/>
        <v>5.4815822726589434E-5</v>
      </c>
      <c r="AN668" s="5">
        <f t="shared" si="869"/>
        <v>6.3549947780775274E-5</v>
      </c>
      <c r="AO668" s="5">
        <f t="shared" si="870"/>
        <v>3.6837865985182679E-5</v>
      </c>
      <c r="AP668" s="5">
        <f t="shared" si="871"/>
        <v>1.4235819411670161E-5</v>
      </c>
      <c r="AQ668" s="5">
        <f t="shared" si="872"/>
        <v>4.1260239070960421E-6</v>
      </c>
      <c r="AR668" s="5">
        <f t="shared" si="873"/>
        <v>3.2831290603496728E-3</v>
      </c>
      <c r="AS668" s="5">
        <f t="shared" si="874"/>
        <v>1.6788844737905301E-3</v>
      </c>
      <c r="AT668" s="5">
        <f t="shared" si="875"/>
        <v>4.2926321574984034E-4</v>
      </c>
      <c r="AU668" s="5">
        <f t="shared" si="876"/>
        <v>7.317037444506719E-5</v>
      </c>
      <c r="AV668" s="5">
        <f t="shared" si="877"/>
        <v>9.3542321470739697E-6</v>
      </c>
      <c r="AW668" s="5">
        <f t="shared" si="878"/>
        <v>1.5754717310850881E-8</v>
      </c>
      <c r="AX668" s="5">
        <f t="shared" si="879"/>
        <v>4.6718355163657679E-6</v>
      </c>
      <c r="AY668" s="5">
        <f t="shared" si="880"/>
        <v>5.4162263437378177E-6</v>
      </c>
      <c r="AZ668" s="5">
        <f t="shared" si="881"/>
        <v>3.1396126537241289E-6</v>
      </c>
      <c r="BA668" s="5">
        <f t="shared" si="882"/>
        <v>1.2132884890506119E-6</v>
      </c>
      <c r="BB668" s="5">
        <f t="shared" si="883"/>
        <v>3.5165220682157718E-7</v>
      </c>
      <c r="BC668" s="5">
        <f t="shared" si="884"/>
        <v>8.1536601181634919E-8</v>
      </c>
      <c r="BD668" s="5">
        <f t="shared" si="885"/>
        <v>6.3437486345088083E-4</v>
      </c>
      <c r="BE668" s="5">
        <f t="shared" si="886"/>
        <v>3.2439848974357349E-4</v>
      </c>
      <c r="BF668" s="5">
        <f t="shared" si="887"/>
        <v>8.294337166470938E-5</v>
      </c>
      <c r="BG668" s="5">
        <f t="shared" si="888"/>
        <v>1.4138172896649877E-5</v>
      </c>
      <c r="BH668" s="5">
        <f t="shared" si="889"/>
        <v>1.8074494276371438E-6</v>
      </c>
      <c r="BI668" s="5">
        <f t="shared" si="890"/>
        <v>1.8485406607185827E-7</v>
      </c>
      <c r="BJ668" s="8">
        <f t="shared" si="891"/>
        <v>0.16302161899453571</v>
      </c>
      <c r="BK668" s="8">
        <f t="shared" si="892"/>
        <v>0.31730245004487184</v>
      </c>
      <c r="BL668" s="8">
        <f t="shared" si="893"/>
        <v>0.47062196202651713</v>
      </c>
      <c r="BM668" s="8">
        <f t="shared" si="894"/>
        <v>0.23485832376727028</v>
      </c>
      <c r="BN668" s="8">
        <f t="shared" si="895"/>
        <v>0.76493622812448581</v>
      </c>
    </row>
    <row r="669" spans="1:66" x14ac:dyDescent="0.25">
      <c r="A669" t="s">
        <v>344</v>
      </c>
      <c r="B669" t="s">
        <v>383</v>
      </c>
      <c r="C669" t="s">
        <v>424</v>
      </c>
      <c r="D669" t="s">
        <v>527</v>
      </c>
      <c r="E669">
        <f>VLOOKUP(A669,home!$A$2:$E$405,3,FALSE)</f>
        <v>1.3090999999999999</v>
      </c>
      <c r="F669">
        <f>VLOOKUP(B669,home!$B$2:$E$405,3,FALSE)</f>
        <v>0.6452</v>
      </c>
      <c r="G669">
        <f>VLOOKUP(C669,away!$B$2:$E$405,4,FALSE)</f>
        <v>0.83330000000000004</v>
      </c>
      <c r="H669">
        <f>VLOOKUP(A669,away!$A$2:$E$405,3,FALSE)</f>
        <v>1.3545</v>
      </c>
      <c r="I669">
        <f>VLOOKUP(C669,away!$B$2:$E$405,3,FALSE)</f>
        <v>1.0739000000000001</v>
      </c>
      <c r="J669">
        <f>VLOOKUP(B669,home!$B$2:$E$405,4,FALSE)</f>
        <v>1.7073</v>
      </c>
      <c r="K669" s="3">
        <f t="shared" si="840"/>
        <v>0.70383127895599995</v>
      </c>
      <c r="L669" s="3">
        <f t="shared" si="841"/>
        <v>2.4834343971150004</v>
      </c>
      <c r="M669" s="5">
        <f t="shared" si="842"/>
        <v>4.1284602222664724E-2</v>
      </c>
      <c r="N669" s="5">
        <f t="shared" si="843"/>
        <v>2.9057394383567831E-2</v>
      </c>
      <c r="O669" s="5">
        <f t="shared" si="844"/>
        <v>0.10252760123097596</v>
      </c>
      <c r="P669" s="5">
        <f t="shared" si="845"/>
        <v>7.2162132702688564E-2</v>
      </c>
      <c r="Q669" s="5">
        <f t="shared" si="846"/>
        <v>1.0225751526057718E-2</v>
      </c>
      <c r="R669" s="5">
        <f t="shared" si="847"/>
        <v>0.12731028577534803</v>
      </c>
      <c r="S669" s="5">
        <f t="shared" si="848"/>
        <v>3.1533387242748186E-2</v>
      </c>
      <c r="T669" s="5">
        <f t="shared" si="849"/>
        <v>2.539498307616294E-2</v>
      </c>
      <c r="U669" s="5">
        <f t="shared" si="850"/>
        <v>8.9604961261517041E-2</v>
      </c>
      <c r="V669" s="5">
        <f t="shared" si="851"/>
        <v>6.1242000710194072E-3</v>
      </c>
      <c r="W669" s="5">
        <f t="shared" si="852"/>
        <v>2.3990679249571581E-3</v>
      </c>
      <c r="X669" s="5">
        <f t="shared" si="853"/>
        <v>5.957927805853914E-3</v>
      </c>
      <c r="Y669" s="5">
        <f t="shared" si="854"/>
        <v>7.3980614242927581E-3</v>
      </c>
      <c r="Z669" s="5">
        <f t="shared" si="855"/>
        <v>0.10538891426701325</v>
      </c>
      <c r="AA669" s="5">
        <f t="shared" si="856"/>
        <v>7.4176014316336164E-2</v>
      </c>
      <c r="AB669" s="5">
        <f t="shared" si="857"/>
        <v>2.610369951206272E-2</v>
      </c>
      <c r="AC669" s="5">
        <f t="shared" si="858"/>
        <v>6.6903778047681592E-4</v>
      </c>
      <c r="AD669" s="5">
        <f t="shared" si="859"/>
        <v>4.2213476148122823E-4</v>
      </c>
      <c r="AE669" s="5">
        <f t="shared" si="860"/>
        <v>1.0483439868804185E-3</v>
      </c>
      <c r="AF669" s="5">
        <f t="shared" si="861"/>
        <v>1.3017467585137543E-3</v>
      </c>
      <c r="AG669" s="5">
        <f t="shared" si="862"/>
        <v>1.0776008921420035E-3</v>
      </c>
      <c r="AH669" s="5">
        <f t="shared" si="863"/>
        <v>6.5431613691326135E-2</v>
      </c>
      <c r="AI669" s="5">
        <f t="shared" si="864"/>
        <v>4.6052816348520993E-2</v>
      </c>
      <c r="AJ669" s="5">
        <f t="shared" si="865"/>
        <v>1.6206706315052655E-2</v>
      </c>
      <c r="AK669" s="5">
        <f t="shared" si="866"/>
        <v>3.8022622777959319E-3</v>
      </c>
      <c r="AL669" s="5">
        <f t="shared" si="867"/>
        <v>4.6776948788306907E-5</v>
      </c>
      <c r="AM669" s="5">
        <f t="shared" si="868"/>
        <v>5.9422329813023783E-5</v>
      </c>
      <c r="AN669" s="5">
        <f t="shared" si="869"/>
        <v>1.4757145781437543E-4</v>
      </c>
      <c r="AO669" s="5">
        <f t="shared" si="870"/>
        <v>1.8324201718431261E-4</v>
      </c>
      <c r="AP669" s="5">
        <f t="shared" si="871"/>
        <v>1.5168984282408661E-4</v>
      </c>
      <c r="AQ669" s="5">
        <f t="shared" si="872"/>
        <v>9.4177943340576189E-5</v>
      </c>
      <c r="AR669" s="5">
        <f t="shared" si="873"/>
        <v>3.2499024019956031E-2</v>
      </c>
      <c r="AS669" s="5">
        <f t="shared" si="874"/>
        <v>2.2873829640787414E-2</v>
      </c>
      <c r="AT669" s="5">
        <f t="shared" si="875"/>
        <v>8.0496583853485338E-3</v>
      </c>
      <c r="AU669" s="5">
        <f t="shared" si="876"/>
        <v>1.8885337855062499E-3</v>
      </c>
      <c r="AV669" s="5">
        <f t="shared" si="877"/>
        <v>3.3230228740111986E-4</v>
      </c>
      <c r="AW669" s="5">
        <f t="shared" si="878"/>
        <v>2.2711752379004306E-6</v>
      </c>
      <c r="AX669" s="5">
        <f t="shared" si="879"/>
        <v>6.9705490651409624E-6</v>
      </c>
      <c r="AY669" s="5">
        <f t="shared" si="880"/>
        <v>1.7310901315148874E-5</v>
      </c>
      <c r="AZ669" s="5">
        <f t="shared" si="881"/>
        <v>2.1495243885552013E-5</v>
      </c>
      <c r="BA669" s="5">
        <f t="shared" si="882"/>
        <v>1.7794009346585249E-5</v>
      </c>
      <c r="BB669" s="5">
        <f t="shared" si="883"/>
        <v>1.1047563718473906E-5</v>
      </c>
      <c r="BC669" s="5">
        <f t="shared" si="884"/>
        <v>5.4871799485555599E-6</v>
      </c>
      <c r="BD669" s="5">
        <f t="shared" si="885"/>
        <v>1.3451532353970891E-2</v>
      </c>
      <c r="BE669" s="5">
        <f t="shared" si="886"/>
        <v>9.4676092206133437E-3</v>
      </c>
      <c r="BF669" s="5">
        <f t="shared" si="887"/>
        <v>3.3317997531999541E-3</v>
      </c>
      <c r="BG669" s="5">
        <f t="shared" si="888"/>
        <v>7.8167496050666975E-4</v>
      </c>
      <c r="BH669" s="5">
        <f t="shared" si="889"/>
        <v>1.375418217953225E-4</v>
      </c>
      <c r="BI669" s="5">
        <f t="shared" si="890"/>
        <v>1.9361247268828016E-5</v>
      </c>
      <c r="BJ669" s="8">
        <f t="shared" si="891"/>
        <v>8.4999221578165529E-2</v>
      </c>
      <c r="BK669" s="8">
        <f t="shared" si="892"/>
        <v>0.15183744786970113</v>
      </c>
      <c r="BL669" s="8">
        <f t="shared" si="893"/>
        <v>0.64404882820528997</v>
      </c>
      <c r="BM669" s="8">
        <f t="shared" si="894"/>
        <v>0.60369160435278979</v>
      </c>
      <c r="BN669" s="8">
        <f t="shared" si="895"/>
        <v>0.38256776784130281</v>
      </c>
    </row>
    <row r="670" spans="1:66" x14ac:dyDescent="0.25">
      <c r="A670" t="s">
        <v>344</v>
      </c>
      <c r="B670" t="s">
        <v>421</v>
      </c>
      <c r="C670" t="s">
        <v>505</v>
      </c>
      <c r="D670" t="s">
        <v>527</v>
      </c>
      <c r="E670">
        <f>VLOOKUP(A670,home!$A$2:$E$405,3,FALSE)</f>
        <v>1.3090999999999999</v>
      </c>
      <c r="F670">
        <f>VLOOKUP(B670,home!$B$2:$E$405,3,FALSE)</f>
        <v>1.0417000000000001</v>
      </c>
      <c r="G670" t="e">
        <f>VLOOKUP(C670,away!$B$2:$E$405,4,FALSE)</f>
        <v>#N/A</v>
      </c>
      <c r="H670">
        <f>VLOOKUP(A670,away!$A$2:$E$405,3,FALSE)</f>
        <v>1.3545</v>
      </c>
      <c r="I670" t="e">
        <f>VLOOKUP(C670,away!$B$2:$E$405,3,FALSE)</f>
        <v>#N/A</v>
      </c>
      <c r="J670">
        <f>VLOOKUP(B670,home!$B$2:$E$405,4,FALSE)</f>
        <v>0.87250000000000005</v>
      </c>
      <c r="K670" s="3" t="e">
        <f t="shared" si="840"/>
        <v>#N/A</v>
      </c>
      <c r="L670" s="3" t="e">
        <f t="shared" si="841"/>
        <v>#N/A</v>
      </c>
      <c r="M670" s="5" t="e">
        <f t="shared" si="842"/>
        <v>#N/A</v>
      </c>
      <c r="N670" s="5" t="e">
        <f t="shared" si="843"/>
        <v>#N/A</v>
      </c>
      <c r="O670" s="5" t="e">
        <f t="shared" si="844"/>
        <v>#N/A</v>
      </c>
      <c r="P670" s="5" t="e">
        <f t="shared" si="845"/>
        <v>#N/A</v>
      </c>
      <c r="Q670" s="5" t="e">
        <f t="shared" si="846"/>
        <v>#N/A</v>
      </c>
      <c r="R670" s="5" t="e">
        <f t="shared" si="847"/>
        <v>#N/A</v>
      </c>
      <c r="S670" s="5" t="e">
        <f t="shared" si="848"/>
        <v>#N/A</v>
      </c>
      <c r="T670" s="5" t="e">
        <f t="shared" si="849"/>
        <v>#N/A</v>
      </c>
      <c r="U670" s="5" t="e">
        <f t="shared" si="850"/>
        <v>#N/A</v>
      </c>
      <c r="V670" s="5" t="e">
        <f t="shared" si="851"/>
        <v>#N/A</v>
      </c>
      <c r="W670" s="5" t="e">
        <f t="shared" si="852"/>
        <v>#N/A</v>
      </c>
      <c r="X670" s="5" t="e">
        <f t="shared" si="853"/>
        <v>#N/A</v>
      </c>
      <c r="Y670" s="5" t="e">
        <f t="shared" si="854"/>
        <v>#N/A</v>
      </c>
      <c r="Z670" s="5" t="e">
        <f t="shared" si="855"/>
        <v>#N/A</v>
      </c>
      <c r="AA670" s="5" t="e">
        <f t="shared" si="856"/>
        <v>#N/A</v>
      </c>
      <c r="AB670" s="5" t="e">
        <f t="shared" si="857"/>
        <v>#N/A</v>
      </c>
      <c r="AC670" s="5" t="e">
        <f t="shared" si="858"/>
        <v>#N/A</v>
      </c>
      <c r="AD670" s="5" t="e">
        <f t="shared" si="859"/>
        <v>#N/A</v>
      </c>
      <c r="AE670" s="5" t="e">
        <f t="shared" si="860"/>
        <v>#N/A</v>
      </c>
      <c r="AF670" s="5" t="e">
        <f t="shared" si="861"/>
        <v>#N/A</v>
      </c>
      <c r="AG670" s="5" t="e">
        <f t="shared" si="862"/>
        <v>#N/A</v>
      </c>
      <c r="AH670" s="5" t="e">
        <f t="shared" si="863"/>
        <v>#N/A</v>
      </c>
      <c r="AI670" s="5" t="e">
        <f t="shared" si="864"/>
        <v>#N/A</v>
      </c>
      <c r="AJ670" s="5" t="e">
        <f t="shared" si="865"/>
        <v>#N/A</v>
      </c>
      <c r="AK670" s="5" t="e">
        <f t="shared" si="866"/>
        <v>#N/A</v>
      </c>
      <c r="AL670" s="5" t="e">
        <f t="shared" si="867"/>
        <v>#N/A</v>
      </c>
      <c r="AM670" s="5" t="e">
        <f t="shared" si="868"/>
        <v>#N/A</v>
      </c>
      <c r="AN670" s="5" t="e">
        <f t="shared" si="869"/>
        <v>#N/A</v>
      </c>
      <c r="AO670" s="5" t="e">
        <f t="shared" si="870"/>
        <v>#N/A</v>
      </c>
      <c r="AP670" s="5" t="e">
        <f t="shared" si="871"/>
        <v>#N/A</v>
      </c>
      <c r="AQ670" s="5" t="e">
        <f t="shared" si="872"/>
        <v>#N/A</v>
      </c>
      <c r="AR670" s="5" t="e">
        <f t="shared" si="873"/>
        <v>#N/A</v>
      </c>
      <c r="AS670" s="5" t="e">
        <f t="shared" si="874"/>
        <v>#N/A</v>
      </c>
      <c r="AT670" s="5" t="e">
        <f t="shared" si="875"/>
        <v>#N/A</v>
      </c>
      <c r="AU670" s="5" t="e">
        <f t="shared" si="876"/>
        <v>#N/A</v>
      </c>
      <c r="AV670" s="5" t="e">
        <f t="shared" si="877"/>
        <v>#N/A</v>
      </c>
      <c r="AW670" s="5" t="e">
        <f t="shared" si="878"/>
        <v>#N/A</v>
      </c>
      <c r="AX670" s="5" t="e">
        <f t="shared" si="879"/>
        <v>#N/A</v>
      </c>
      <c r="AY670" s="5" t="e">
        <f t="shared" si="880"/>
        <v>#N/A</v>
      </c>
      <c r="AZ670" s="5" t="e">
        <f t="shared" si="881"/>
        <v>#N/A</v>
      </c>
      <c r="BA670" s="5" t="e">
        <f t="shared" si="882"/>
        <v>#N/A</v>
      </c>
      <c r="BB670" s="5" t="e">
        <f t="shared" si="883"/>
        <v>#N/A</v>
      </c>
      <c r="BC670" s="5" t="e">
        <f t="shared" si="884"/>
        <v>#N/A</v>
      </c>
      <c r="BD670" s="5" t="e">
        <f t="shared" si="885"/>
        <v>#N/A</v>
      </c>
      <c r="BE670" s="5" t="e">
        <f t="shared" si="886"/>
        <v>#N/A</v>
      </c>
      <c r="BF670" s="5" t="e">
        <f t="shared" si="887"/>
        <v>#N/A</v>
      </c>
      <c r="BG670" s="5" t="e">
        <f t="shared" si="888"/>
        <v>#N/A</v>
      </c>
      <c r="BH670" s="5" t="e">
        <f t="shared" si="889"/>
        <v>#N/A</v>
      </c>
      <c r="BI670" s="5" t="e">
        <f t="shared" si="890"/>
        <v>#N/A</v>
      </c>
      <c r="BJ670" s="8" t="e">
        <f t="shared" si="891"/>
        <v>#N/A</v>
      </c>
      <c r="BK670" s="8" t="e">
        <f t="shared" si="892"/>
        <v>#N/A</v>
      </c>
      <c r="BL670" s="8" t="e">
        <f t="shared" si="893"/>
        <v>#N/A</v>
      </c>
      <c r="BM670" s="8" t="e">
        <f t="shared" si="894"/>
        <v>#N/A</v>
      </c>
      <c r="BN670" s="8" t="e">
        <f t="shared" si="895"/>
        <v>#N/A</v>
      </c>
    </row>
    <row r="671" spans="1:66" x14ac:dyDescent="0.25">
      <c r="A671" t="s">
        <v>344</v>
      </c>
      <c r="B671" t="s">
        <v>422</v>
      </c>
      <c r="C671" t="s">
        <v>345</v>
      </c>
      <c r="D671" t="s">
        <v>527</v>
      </c>
      <c r="E671">
        <f>VLOOKUP(A671,home!$A$2:$E$405,3,FALSE)</f>
        <v>1.3090999999999999</v>
      </c>
      <c r="F671">
        <f>VLOOKUP(B671,home!$B$2:$E$405,3,FALSE)</f>
        <v>0.625</v>
      </c>
      <c r="G671">
        <f>VLOOKUP(C671,away!$B$2:$E$405,4,FALSE)</f>
        <v>1.5278</v>
      </c>
      <c r="H671">
        <f>VLOOKUP(A671,away!$A$2:$E$405,3,FALSE)</f>
        <v>1.3545</v>
      </c>
      <c r="I671">
        <f>VLOOKUP(C671,away!$B$2:$E$405,3,FALSE)</f>
        <v>1.141</v>
      </c>
      <c r="J671">
        <f>VLOOKUP(B671,home!$B$2:$E$405,4,FALSE)</f>
        <v>0.60399999999999998</v>
      </c>
      <c r="K671" s="3">
        <f t="shared" si="840"/>
        <v>1.2500268624999999</v>
      </c>
      <c r="L671" s="3">
        <f t="shared" si="841"/>
        <v>0.93347263800000002</v>
      </c>
      <c r="M671" s="5">
        <f t="shared" si="842"/>
        <v>0.11264663312249301</v>
      </c>
      <c r="N671" s="5">
        <f t="shared" si="843"/>
        <v>0.14081131737329855</v>
      </c>
      <c r="O671" s="5">
        <f t="shared" si="844"/>
        <v>0.10515254978267174</v>
      </c>
      <c r="P671" s="5">
        <f t="shared" si="845"/>
        <v>0.13144351188870823</v>
      </c>
      <c r="Q671" s="5">
        <f t="shared" si="846"/>
        <v>8.8008964630318071E-2</v>
      </c>
      <c r="R671" s="5">
        <f t="shared" si="847"/>
        <v>4.9078514019028456E-2</v>
      </c>
      <c r="S671" s="5">
        <f t="shared" si="848"/>
        <v>3.8344237059551915E-2</v>
      </c>
      <c r="T671" s="5">
        <f t="shared" si="849"/>
        <v>8.215396038111171E-2</v>
      </c>
      <c r="U671" s="5">
        <f t="shared" si="850"/>
        <v>6.1349460895368413E-2</v>
      </c>
      <c r="V671" s="5">
        <f t="shared" si="851"/>
        <v>4.9713979608348455E-3</v>
      </c>
      <c r="W671" s="5">
        <f t="shared" si="852"/>
        <v>3.6671189976236633E-2</v>
      </c>
      <c r="X671" s="5">
        <f t="shared" si="853"/>
        <v>3.4231552445716767E-2</v>
      </c>
      <c r="Y671" s="5">
        <f t="shared" si="854"/>
        <v>1.5977108782169291E-2</v>
      </c>
      <c r="Z671" s="5">
        <f t="shared" si="855"/>
        <v>1.5271149983487494E-2</v>
      </c>
      <c r="AA671" s="5">
        <f t="shared" si="856"/>
        <v>1.90893477006258E-2</v>
      </c>
      <c r="AB671" s="5">
        <f t="shared" si="857"/>
        <v>1.193109870669243E-2</v>
      </c>
      <c r="AC671" s="5">
        <f t="shared" si="858"/>
        <v>3.6255966382164244E-4</v>
      </c>
      <c r="AD671" s="5">
        <f t="shared" si="859"/>
        <v>1.1459993137534144E-2</v>
      </c>
      <c r="AE671" s="5">
        <f t="shared" si="860"/>
        <v>1.0697590025555896E-2</v>
      </c>
      <c r="AF671" s="5">
        <f t="shared" si="861"/>
        <v>4.9929537906990744E-3</v>
      </c>
      <c r="AG671" s="5">
        <f t="shared" si="862"/>
        <v>1.5535952488053217E-3</v>
      </c>
      <c r="AH671" s="5">
        <f t="shared" si="863"/>
        <v>3.563800165094931E-3</v>
      </c>
      <c r="AI671" s="5">
        <f t="shared" si="864"/>
        <v>4.4548459389505994E-3</v>
      </c>
      <c r="AJ671" s="5">
        <f t="shared" si="865"/>
        <v>2.7843385459936426E-3</v>
      </c>
      <c r="AK671" s="5">
        <f t="shared" si="866"/>
        <v>1.1601659922620808E-3</v>
      </c>
      <c r="AL671" s="5">
        <f t="shared" si="867"/>
        <v>1.6922339944269564E-5</v>
      </c>
      <c r="AM671" s="5">
        <f t="shared" si="868"/>
        <v>2.8650598531966632E-3</v>
      </c>
      <c r="AN671" s="5">
        <f t="shared" si="869"/>
        <v>2.6744549791913822E-3</v>
      </c>
      <c r="AO671" s="5">
        <f t="shared" si="870"/>
        <v>1.2482652723190073E-3</v>
      </c>
      <c r="AP671" s="5">
        <f t="shared" si="871"/>
        <v>3.8840715889180408E-4</v>
      </c>
      <c r="AQ671" s="5">
        <f t="shared" si="872"/>
        <v>9.0641863807204356E-5</v>
      </c>
      <c r="AR671" s="5">
        <f t="shared" si="873"/>
        <v>6.6534198828320057E-4</v>
      </c>
      <c r="AS671" s="5">
        <f t="shared" si="874"/>
        <v>8.3169535810316108E-4</v>
      </c>
      <c r="AT671" s="5">
        <f t="shared" si="875"/>
        <v>5.1982076952275416E-4</v>
      </c>
      <c r="AU671" s="5">
        <f t="shared" si="876"/>
        <v>2.1659664186295455E-4</v>
      </c>
      <c r="AV671" s="5">
        <f t="shared" si="877"/>
        <v>6.7687905163996387E-5</v>
      </c>
      <c r="AW671" s="5">
        <f t="shared" si="878"/>
        <v>5.4850280474245839E-7</v>
      </c>
      <c r="AX671" s="5">
        <f t="shared" si="879"/>
        <v>5.9690029652768927E-4</v>
      </c>
      <c r="AY671" s="5">
        <f t="shared" si="880"/>
        <v>5.5719009442268435E-4</v>
      </c>
      <c r="AZ671" s="5">
        <f t="shared" si="881"/>
        <v>2.6006085365410612E-4</v>
      </c>
      <c r="BA671" s="5">
        <f t="shared" si="882"/>
        <v>8.0919897033676806E-5</v>
      </c>
      <c r="BB671" s="5">
        <f t="shared" si="883"/>
        <v>1.8884127437678663E-5</v>
      </c>
      <c r="BC671" s="5">
        <f t="shared" si="884"/>
        <v>3.5255632511156183E-6</v>
      </c>
      <c r="BD671" s="5">
        <f t="shared" si="885"/>
        <v>1.0351309016248064E-4</v>
      </c>
      <c r="BE671" s="5">
        <f t="shared" si="886"/>
        <v>1.2939414332348531E-4</v>
      </c>
      <c r="BF671" s="5">
        <f t="shared" si="887"/>
        <v>8.0873077502265845E-5</v>
      </c>
      <c r="BG671" s="5">
        <f t="shared" si="888"/>
        <v>3.3697839776958882E-5</v>
      </c>
      <c r="BH671" s="5">
        <f t="shared" si="889"/>
        <v>1.0530801232354914E-5</v>
      </c>
      <c r="BI671" s="5">
        <f t="shared" si="890"/>
        <v>2.6327568848183455E-6</v>
      </c>
      <c r="BJ671" s="8">
        <f t="shared" si="891"/>
        <v>0.43534253575117854</v>
      </c>
      <c r="BK671" s="8">
        <f t="shared" si="892"/>
        <v>0.28834245212977661</v>
      </c>
      <c r="BL671" s="8">
        <f t="shared" si="893"/>
        <v>0.2612259061185066</v>
      </c>
      <c r="BM671" s="8">
        <f t="shared" si="894"/>
        <v>0.37248391157481325</v>
      </c>
      <c r="BN671" s="8">
        <f t="shared" si="895"/>
        <v>0.62714149081651804</v>
      </c>
    </row>
    <row r="672" spans="1:66" x14ac:dyDescent="0.25">
      <c r="A672" t="s">
        <v>340</v>
      </c>
      <c r="B672" t="s">
        <v>365</v>
      </c>
      <c r="C672" t="s">
        <v>352</v>
      </c>
      <c r="D672" t="s">
        <v>527</v>
      </c>
      <c r="E672">
        <f>VLOOKUP(A672,home!$A$2:$E$405,3,FALSE)</f>
        <v>1.3684000000000001</v>
      </c>
      <c r="F672">
        <f>VLOOKUP(B672,home!$B$2:$E$405,3,FALSE)</f>
        <v>1.1538999999999999</v>
      </c>
      <c r="G672">
        <f>VLOOKUP(C672,away!$B$2:$E$405,4,FALSE)</f>
        <v>0.88460000000000005</v>
      </c>
      <c r="H672">
        <f>VLOOKUP(A672,away!$A$2:$E$405,3,FALSE)</f>
        <v>1.1395</v>
      </c>
      <c r="I672">
        <f>VLOOKUP(C672,away!$B$2:$E$405,3,FALSE)</f>
        <v>0.78520000000000001</v>
      </c>
      <c r="J672">
        <f>VLOOKUP(B672,home!$B$2:$E$405,4,FALSE)</f>
        <v>1.3855999999999999</v>
      </c>
      <c r="K672" s="3">
        <f t="shared" si="840"/>
        <v>1.396780533896</v>
      </c>
      <c r="L672" s="3">
        <f t="shared" si="841"/>
        <v>1.2397453702399999</v>
      </c>
      <c r="M672" s="5">
        <f t="shared" si="842"/>
        <v>7.1609616588718575E-2</v>
      </c>
      <c r="N672" s="5">
        <f t="shared" si="843"/>
        <v>0.10002291849087819</v>
      </c>
      <c r="O672" s="5">
        <f t="shared" si="844"/>
        <v>8.8777690630525347E-2</v>
      </c>
      <c r="P672" s="5">
        <f t="shared" si="845"/>
        <v>0.1240029501169591</v>
      </c>
      <c r="Q672" s="5">
        <f t="shared" si="846"/>
        <v>6.9855032745762477E-2</v>
      </c>
      <c r="R672" s="5">
        <f t="shared" si="847"/>
        <v>5.5030865469896412E-2</v>
      </c>
      <c r="S672" s="5">
        <f t="shared" si="848"/>
        <v>5.3682495348437304E-2</v>
      </c>
      <c r="T672" s="5">
        <f t="shared" si="849"/>
        <v>8.6602453434522608E-2</v>
      </c>
      <c r="U672" s="5">
        <f t="shared" si="850"/>
        <v>7.6866041651800859E-2</v>
      </c>
      <c r="V672" s="5">
        <f t="shared" si="851"/>
        <v>1.0328823464340981E-2</v>
      </c>
      <c r="W672" s="5">
        <f t="shared" si="852"/>
        <v>3.2524049977982895E-2</v>
      </c>
      <c r="X672" s="5">
        <f t="shared" si="853"/>
        <v>4.0321540381658666E-2</v>
      </c>
      <c r="Y672" s="5">
        <f t="shared" si="854"/>
        <v>2.4994221504553268E-2</v>
      </c>
      <c r="Z672" s="5">
        <f t="shared" si="855"/>
        <v>2.2741420228868107E-2</v>
      </c>
      <c r="AA672" s="5">
        <f t="shared" si="856"/>
        <v>3.1764773088831688E-2</v>
      </c>
      <c r="AB672" s="5">
        <f t="shared" si="857"/>
        <v>2.2184208357051816E-2</v>
      </c>
      <c r="AC672" s="5">
        <f t="shared" si="858"/>
        <v>1.1178706173045371E-3</v>
      </c>
      <c r="AD672" s="5">
        <f t="shared" si="859"/>
        <v>1.1357239973176791E-2</v>
      </c>
      <c r="AE672" s="5">
        <f t="shared" si="860"/>
        <v>1.4080085675450585E-2</v>
      </c>
      <c r="AF672" s="5">
        <f t="shared" si="861"/>
        <v>8.7278605143612034E-3</v>
      </c>
      <c r="AG672" s="5">
        <f t="shared" si="862"/>
        <v>3.6067748882599336E-3</v>
      </c>
      <c r="AH672" s="5">
        <f t="shared" si="863"/>
        <v>7.0483926103553831E-3</v>
      </c>
      <c r="AI672" s="5">
        <f t="shared" si="864"/>
        <v>9.8450575934008119E-3</v>
      </c>
      <c r="AJ672" s="5">
        <f t="shared" si="865"/>
        <v>6.8756924007736288E-3</v>
      </c>
      <c r="AK672" s="5">
        <f t="shared" si="866"/>
        <v>3.201277767485754E-3</v>
      </c>
      <c r="AL672" s="5">
        <f t="shared" si="867"/>
        <v>7.743052455704214E-5</v>
      </c>
      <c r="AM672" s="5">
        <f t="shared" si="868"/>
        <v>3.1727143426637703E-3</v>
      </c>
      <c r="AN672" s="5">
        <f t="shared" si="869"/>
        <v>3.9333579174114534E-3</v>
      </c>
      <c r="AO672" s="5">
        <f t="shared" si="870"/>
        <v>2.4381811338038488E-3</v>
      </c>
      <c r="AP672" s="5">
        <f t="shared" si="871"/>
        <v>1.0075745908132781E-3</v>
      </c>
      <c r="AQ672" s="5">
        <f t="shared" si="872"/>
        <v>3.1228398353305611E-4</v>
      </c>
      <c r="AR672" s="5">
        <f t="shared" si="873"/>
        <v>1.7476424212643827E-3</v>
      </c>
      <c r="AS672" s="5">
        <f t="shared" si="874"/>
        <v>2.4410729142329626E-3</v>
      </c>
      <c r="AT672" s="5">
        <f t="shared" si="875"/>
        <v>1.7048215642106914E-3</v>
      </c>
      <c r="AU672" s="5">
        <f t="shared" si="876"/>
        <v>7.9375385821854128E-4</v>
      </c>
      <c r="AV672" s="5">
        <f t="shared" si="877"/>
        <v>2.7717498446612612E-4</v>
      </c>
      <c r="AW672" s="5">
        <f t="shared" si="878"/>
        <v>3.7245205057531294E-6</v>
      </c>
      <c r="AX672" s="5">
        <f t="shared" si="879"/>
        <v>7.3859760557423281E-4</v>
      </c>
      <c r="AY672" s="5">
        <f t="shared" si="880"/>
        <v>9.1567296198100459E-4</v>
      </c>
      <c r="AZ672" s="5">
        <f t="shared" si="881"/>
        <v>5.6760065763494902E-4</v>
      </c>
      <c r="BA672" s="5">
        <f t="shared" si="882"/>
        <v>2.3456009581603567E-4</v>
      </c>
      <c r="BB672" s="5">
        <f t="shared" si="883"/>
        <v>7.2698698207745283E-5</v>
      </c>
      <c r="BC672" s="5">
        <f t="shared" si="884"/>
        <v>1.8025574905105443E-5</v>
      </c>
      <c r="BD672" s="5">
        <f t="shared" si="885"/>
        <v>3.6110526676625667E-4</v>
      </c>
      <c r="BE672" s="5">
        <f t="shared" si="886"/>
        <v>5.0438480730642958E-4</v>
      </c>
      <c r="BF672" s="5">
        <f t="shared" si="887"/>
        <v>3.5225744021925295E-4</v>
      </c>
      <c r="BG672" s="5">
        <f t="shared" si="888"/>
        <v>1.6400877847276216E-4</v>
      </c>
      <c r="BH672" s="5">
        <f t="shared" si="889"/>
        <v>5.7271067289703907E-5</v>
      </c>
      <c r="BI672" s="5">
        <f t="shared" si="890"/>
        <v>1.5999022389141255E-5</v>
      </c>
      <c r="BJ672" s="8">
        <f t="shared" si="891"/>
        <v>0.40550344514895109</v>
      </c>
      <c r="BK672" s="8">
        <f t="shared" si="892"/>
        <v>0.26173485962229859</v>
      </c>
      <c r="BL672" s="8">
        <f t="shared" si="893"/>
        <v>0.31001349169495795</v>
      </c>
      <c r="BM672" s="8">
        <f t="shared" si="894"/>
        <v>0.48978219421086039</v>
      </c>
      <c r="BN672" s="8">
        <f t="shared" si="895"/>
        <v>0.50929907404274011</v>
      </c>
    </row>
    <row r="673" spans="1:66" x14ac:dyDescent="0.25">
      <c r="A673" t="s">
        <v>340</v>
      </c>
      <c r="B673" t="s">
        <v>378</v>
      </c>
      <c r="C673" t="s">
        <v>415</v>
      </c>
      <c r="D673" t="s">
        <v>527</v>
      </c>
      <c r="E673">
        <f>VLOOKUP(A673,home!$A$2:$E$405,3,FALSE)</f>
        <v>1.3684000000000001</v>
      </c>
      <c r="F673">
        <f>VLOOKUP(B673,home!$B$2:$E$405,3,FALSE)</f>
        <v>0.69230000000000003</v>
      </c>
      <c r="G673">
        <f>VLOOKUP(C673,away!$B$2:$E$405,4,FALSE)</f>
        <v>0.84619999999999995</v>
      </c>
      <c r="H673">
        <f>VLOOKUP(A673,away!$A$2:$E$405,3,FALSE)</f>
        <v>1.1395</v>
      </c>
      <c r="I673">
        <f>VLOOKUP(C673,away!$B$2:$E$405,3,FALSE)</f>
        <v>1.2009000000000001</v>
      </c>
      <c r="J673">
        <f>VLOOKUP(B673,home!$B$2:$E$405,4,FALSE)</f>
        <v>1.0623</v>
      </c>
      <c r="K673" s="3">
        <f t="shared" si="840"/>
        <v>0.80164191738400004</v>
      </c>
      <c r="L673" s="3">
        <f t="shared" si="841"/>
        <v>1.453678461765</v>
      </c>
      <c r="M673" s="5">
        <f t="shared" si="842"/>
        <v>0.10483994982127433</v>
      </c>
      <c r="N673" s="5">
        <f t="shared" si="843"/>
        <v>8.4044098393168704E-2</v>
      </c>
      <c r="O673" s="5">
        <f t="shared" si="844"/>
        <v>0.15240357698770987</v>
      </c>
      <c r="P673" s="5">
        <f t="shared" si="845"/>
        <v>0.12217309567260781</v>
      </c>
      <c r="Q673" s="5">
        <f t="shared" si="846"/>
        <v>3.368663609035466E-2</v>
      </c>
      <c r="R673" s="5">
        <f t="shared" si="847"/>
        <v>0.11077289868148894</v>
      </c>
      <c r="S673" s="5">
        <f t="shared" si="848"/>
        <v>3.5592980852417654E-2</v>
      </c>
      <c r="T673" s="5">
        <f t="shared" si="849"/>
        <v>4.8969537333864097E-2</v>
      </c>
      <c r="U673" s="5">
        <f t="shared" si="850"/>
        <v>8.8800198893212362E-2</v>
      </c>
      <c r="V673" s="5">
        <f t="shared" si="851"/>
        <v>4.608617084495433E-3</v>
      </c>
      <c r="W673" s="5">
        <f t="shared" si="852"/>
        <v>9.0015398485629883E-3</v>
      </c>
      <c r="X673" s="5">
        <f t="shared" si="853"/>
        <v>1.3085344600575399E-2</v>
      </c>
      <c r="Y673" s="5">
        <f t="shared" si="854"/>
        <v>9.5109418053146971E-3</v>
      </c>
      <c r="Z673" s="5">
        <f t="shared" si="855"/>
        <v>5.3676058986852335E-2</v>
      </c>
      <c r="AA673" s="5">
        <f t="shared" si="856"/>
        <v>4.3028978843836989E-2</v>
      </c>
      <c r="AB673" s="5">
        <f t="shared" si="857"/>
        <v>1.7246916551724528E-2</v>
      </c>
      <c r="AC673" s="5">
        <f t="shared" si="858"/>
        <v>3.3565986590889974E-4</v>
      </c>
      <c r="AD673" s="5">
        <f t="shared" si="859"/>
        <v>1.8040029159026283E-3</v>
      </c>
      <c r="AE673" s="5">
        <f t="shared" si="860"/>
        <v>2.622440183808908E-3</v>
      </c>
      <c r="AF673" s="5">
        <f t="shared" si="861"/>
        <v>1.9060924062350288E-3</v>
      </c>
      <c r="AG673" s="5">
        <f t="shared" si="862"/>
        <v>9.2361515902589458E-4</v>
      </c>
      <c r="AH673" s="5">
        <f t="shared" si="863"/>
        <v>1.9506932715403737E-2</v>
      </c>
      <c r="AI673" s="5">
        <f t="shared" si="864"/>
        <v>1.5637574944256931E-2</v>
      </c>
      <c r="AJ673" s="5">
        <f t="shared" si="865"/>
        <v>6.2678677807750608E-3</v>
      </c>
      <c r="AK673" s="5">
        <f t="shared" si="866"/>
        <v>1.6748618485633059E-3</v>
      </c>
      <c r="AL673" s="5">
        <f t="shared" si="867"/>
        <v>1.5646174948023935E-5</v>
      </c>
      <c r="AM673" s="5">
        <f t="shared" si="868"/>
        <v>2.8923287129410208E-4</v>
      </c>
      <c r="AN673" s="5">
        <f t="shared" si="869"/>
        <v>4.2045159543468459E-4</v>
      </c>
      <c r="AO673" s="5">
        <f t="shared" si="870"/>
        <v>3.056007142490662E-4</v>
      </c>
      <c r="AP673" s="5">
        <f t="shared" si="871"/>
        <v>1.4808172540128927E-4</v>
      </c>
      <c r="AQ673" s="5">
        <f t="shared" si="872"/>
        <v>5.3815803699213361E-5</v>
      </c>
      <c r="AR673" s="5">
        <f t="shared" si="873"/>
        <v>5.671361588696292E-3</v>
      </c>
      <c r="AS673" s="5">
        <f t="shared" si="874"/>
        <v>4.5464011781404636E-3</v>
      </c>
      <c r="AT673" s="5">
        <f t="shared" si="875"/>
        <v>1.822292878820699E-3</v>
      </c>
      <c r="AU673" s="5">
        <f t="shared" si="876"/>
        <v>4.8694211913767821E-4</v>
      </c>
      <c r="AV673" s="5">
        <f t="shared" si="877"/>
        <v>9.7588303510139101E-5</v>
      </c>
      <c r="AW673" s="5">
        <f t="shared" si="878"/>
        <v>5.0647085075181117E-7</v>
      </c>
      <c r="AX673" s="5">
        <f t="shared" si="879"/>
        <v>3.8643532252447265E-5</v>
      </c>
      <c r="AY673" s="5">
        <f t="shared" si="880"/>
        <v>5.617527052190371E-5</v>
      </c>
      <c r="AZ673" s="5">
        <f t="shared" si="881"/>
        <v>4.0830390420756868E-5</v>
      </c>
      <c r="BA673" s="5">
        <f t="shared" si="882"/>
        <v>1.978475304670341E-5</v>
      </c>
      <c r="BB673" s="5">
        <f t="shared" si="883"/>
        <v>7.1901673438330561E-6</v>
      </c>
      <c r="BC673" s="5">
        <f t="shared" si="884"/>
        <v>2.0904382808432347E-6</v>
      </c>
      <c r="BD673" s="5">
        <f t="shared" si="885"/>
        <v>1.37405603172819E-3</v>
      </c>
      <c r="BE673" s="5">
        <f t="shared" si="886"/>
        <v>1.1015009118676366E-3</v>
      </c>
      <c r="BF673" s="5">
        <f t="shared" si="887"/>
        <v>4.4150465149489829E-4</v>
      </c>
      <c r="BG673" s="5">
        <f t="shared" si="888"/>
        <v>1.1797621178610834E-4</v>
      </c>
      <c r="BH673" s="5">
        <f t="shared" si="889"/>
        <v>2.3643669155479183E-5</v>
      </c>
      <c r="BI673" s="5">
        <f t="shared" si="890"/>
        <v>3.7907512551582555E-6</v>
      </c>
      <c r="BJ673" s="8">
        <f t="shared" si="891"/>
        <v>0.20693614599875781</v>
      </c>
      <c r="BK673" s="8">
        <f t="shared" si="892"/>
        <v>0.26762212474217406</v>
      </c>
      <c r="BL673" s="8">
        <f t="shared" si="893"/>
        <v>0.47102686554256451</v>
      </c>
      <c r="BM673" s="8">
        <f t="shared" si="894"/>
        <v>0.39128527082407327</v>
      </c>
      <c r="BN673" s="8">
        <f t="shared" si="895"/>
        <v>0.60792025564660435</v>
      </c>
    </row>
    <row r="674" spans="1:66" x14ac:dyDescent="0.25">
      <c r="A674" t="s">
        <v>340</v>
      </c>
      <c r="B674" t="s">
        <v>418</v>
      </c>
      <c r="C674" t="s">
        <v>394</v>
      </c>
      <c r="D674" t="s">
        <v>527</v>
      </c>
      <c r="E674">
        <f>VLOOKUP(A674,home!$A$2:$E$405,3,FALSE)</f>
        <v>1.3684000000000001</v>
      </c>
      <c r="F674">
        <f>VLOOKUP(B674,home!$B$2:$E$405,3,FALSE)</f>
        <v>1.3077000000000001</v>
      </c>
      <c r="G674">
        <f>VLOOKUP(C674,away!$B$2:$E$405,4,FALSE)</f>
        <v>1.0385</v>
      </c>
      <c r="H674">
        <f>VLOOKUP(A674,away!$A$2:$E$405,3,FALSE)</f>
        <v>1.1395</v>
      </c>
      <c r="I674">
        <f>VLOOKUP(C674,away!$B$2:$E$405,3,FALSE)</f>
        <v>0.87760000000000005</v>
      </c>
      <c r="J674">
        <f>VLOOKUP(B674,home!$B$2:$E$405,4,FALSE)</f>
        <v>0.97</v>
      </c>
      <c r="K674" s="3">
        <f t="shared" ref="K674:K736" si="896">E674*F674*G674</f>
        <v>1.8583507621800002</v>
      </c>
      <c r="L674" s="3">
        <f t="shared" ref="L674:L736" si="897">H674*I674*J674</f>
        <v>0.97002444399999999</v>
      </c>
      <c r="M674" s="5">
        <f t="shared" ref="M674:M736" si="898">_xlfn.POISSON.DIST(0,K674,FALSE) * _xlfn.POISSON.DIST(0,L674,FALSE)</f>
        <v>5.9108815327233569E-2</v>
      </c>
      <c r="N674" s="5">
        <f t="shared" ref="N674:N736" si="899">_xlfn.POISSON.DIST(1,K674,FALSE) * _xlfn.POISSON.DIST(0,L674,FALSE)</f>
        <v>0.10984491201492137</v>
      </c>
      <c r="O674" s="5">
        <f t="shared" ref="O674:O736" si="900">_xlfn.POISSON.DIST(0,K674,FALSE) * _xlfn.POISSON.DIST(1,L674,FALSE)</f>
        <v>5.7336995723298423E-2</v>
      </c>
      <c r="P674" s="5">
        <f t="shared" ref="P674:P736" si="901">_xlfn.POISSON.DIST(1,K674,FALSE) * _xlfn.POISSON.DIST(1,L674,FALSE)</f>
        <v>0.10655224970350304</v>
      </c>
      <c r="Q674" s="5">
        <f t="shared" ref="Q674:Q736" si="902">_xlfn.POISSON.DIST(2,K674,FALSE) * _xlfn.POISSON.DIST(0,L674,FALSE)</f>
        <v>0.10206518798226212</v>
      </c>
      <c r="R674" s="5">
        <f t="shared" ref="R674:R736" si="903">_xlfn.POISSON.DIST(0,K674,FALSE) * _xlfn.POISSON.DIST(2,L674,FALSE)</f>
        <v>2.7809143698561467E-2</v>
      </c>
      <c r="S674" s="5">
        <f t="shared" ref="S674:S736" si="904">_xlfn.POISSON.DIST(2,K674,FALSE) * _xlfn.POISSON.DIST(2,L674,FALSE)</f>
        <v>4.8018987751759043E-2</v>
      </c>
      <c r="T674" s="5">
        <f t="shared" ref="T674:T736" si="905">_xlfn.POISSON.DIST(2,K674,FALSE) * _xlfn.POISSON.DIST(1,L674,FALSE)</f>
        <v>9.9005727224249301E-2</v>
      </c>
      <c r="U674" s="5">
        <f t="shared" ref="U674:U736" si="906">_xlfn.POISSON.DIST(1,K674,FALSE) * _xlfn.POISSON.DIST(2,L674,FALSE)</f>
        <v>5.1679143387794842E-2</v>
      </c>
      <c r="V674" s="5">
        <f t="shared" ref="V674:V736" si="907">_xlfn.POISSON.DIST(3,K674,FALSE) * _xlfn.POISSON.DIST(3,L674,FALSE)</f>
        <v>9.6179133445270914E-3</v>
      </c>
      <c r="W674" s="5">
        <f t="shared" ref="W674:W736" si="908">_xlfn.POISSON.DIST(3,K674,FALSE) * _xlfn.POISSON.DIST(0,L674,FALSE)</f>
        <v>6.3224306626293955E-2</v>
      </c>
      <c r="X674" s="5">
        <f t="shared" ref="X674:X736" si="909">_xlfn.POISSON.DIST(3,K674,FALSE) * _xlfn.POISSON.DIST(1,L674,FALSE)</f>
        <v>6.1329122882456309E-2</v>
      </c>
      <c r="Y674" s="5">
        <f t="shared" ref="Y674:Y736" si="910">_xlfn.POISSON.DIST(3,K674,FALSE) * _xlfn.POISSON.DIST(2,L674,FALSE)</f>
        <v>2.9745374162531181E-2</v>
      </c>
      <c r="Z674" s="5">
        <f t="shared" ref="Z674:Z736" si="911">_xlfn.POISSON.DIST(0,K674,FALSE) * _xlfn.POISSON.DIST(3,L674,FALSE)</f>
        <v>8.9918497181043968E-3</v>
      </c>
      <c r="AA674" s="5">
        <f t="shared" ref="AA674:AA736" si="912">_xlfn.POISSON.DIST(1,K674,FALSE) * _xlfn.POISSON.DIST(3,L674,FALSE)</f>
        <v>1.6710010777047323E-2</v>
      </c>
      <c r="AB674" s="5">
        <f t="shared" ref="AB674:AB736" si="913">_xlfn.POISSON.DIST(2,K674,FALSE) * _xlfn.POISSON.DIST(3,L674,FALSE)</f>
        <v>1.5526530631780959E-2</v>
      </c>
      <c r="AC674" s="5">
        <f t="shared" ref="AC674:AC736" si="914">_xlfn.POISSON.DIST(4,K674,FALSE) * _xlfn.POISSON.DIST(4,L674,FALSE)</f>
        <v>1.0836056122077876E-3</v>
      </c>
      <c r="AD674" s="5">
        <f t="shared" ref="AD674:AD736" si="915">_xlfn.POISSON.DIST(4,K674,FALSE) * _xlfn.POISSON.DIST(0,L674,FALSE)</f>
        <v>2.9373234601818839E-2</v>
      </c>
      <c r="AE674" s="5">
        <f t="shared" ref="AE674:AE736" si="916">_xlfn.POISSON.DIST(4,K674,FALSE) * _xlfn.POISSON.DIST(1,L674,FALSE)</f>
        <v>2.8492755563110882E-2</v>
      </c>
      <c r="AF674" s="5">
        <f t="shared" ref="AF674:AF736" si="917">_xlfn.POISSON.DIST(4,K674,FALSE) * _xlfn.POISSON.DIST(2,L674,FALSE)</f>
        <v>1.3819334686567269E-2</v>
      </c>
      <c r="AG674" s="5">
        <f t="shared" ref="AG674:AG736" si="918">_xlfn.POISSON.DIST(4,K674,FALSE) * _xlfn.POISSON.DIST(3,L674,FALSE)</f>
        <v>4.468364148595777E-3</v>
      </c>
      <c r="AH674" s="5">
        <f t="shared" ref="AH674:AH736" si="919">_xlfn.POISSON.DIST(0,K674,FALSE) * _xlfn.POISSON.DIST(4,L674,FALSE)</f>
        <v>2.1805785058339432E-3</v>
      </c>
      <c r="AI674" s="5">
        <f t="shared" ref="AI674:AI736" si="920">_xlfn.POISSON.DIST(1,K674,FALSE) * _xlfn.POISSON.DIST(4,L674,FALSE)</f>
        <v>4.0522797283098332E-3</v>
      </c>
      <c r="AJ674" s="5">
        <f t="shared" ref="AJ674:AJ736" si="921">_xlfn.POISSON.DIST(2,K674,FALSE) * _xlfn.POISSON.DIST(4,L674,FALSE)</f>
        <v>3.7652785608355724E-3</v>
      </c>
      <c r="AK674" s="5">
        <f t="shared" ref="AK674:AK736" si="922">_xlfn.POISSON.DIST(3,K674,FALSE) * _xlfn.POISSON.DIST(4,L674,FALSE)</f>
        <v>2.3324027611162676E-3</v>
      </c>
      <c r="AL674" s="5">
        <f t="shared" ref="AL674:AL736" si="923">_xlfn.POISSON.DIST(5,K674,FALSE) * _xlfn.POISSON.DIST(5,L674,FALSE)</f>
        <v>7.8134278369733888E-5</v>
      </c>
      <c r="AM674" s="5">
        <f t="shared" ref="AM674:AM736" si="924">_xlfn.POISSON.DIST(5,K674,FALSE) * _xlfn.POISSON.DIST(0,L674,FALSE)</f>
        <v>1.0917154581996399E-2</v>
      </c>
      <c r="AN674" s="5">
        <f t="shared" ref="AN674:AN736" si="925">_xlfn.POISSON.DIST(5,K674,FALSE) * _xlfn.POISSON.DIST(1,L674,FALSE)</f>
        <v>1.058990680346311E-2</v>
      </c>
      <c r="AO674" s="5">
        <f t="shared" ref="AO674:AO736" si="926">_xlfn.POISSON.DIST(5,K674,FALSE) * _xlfn.POISSON.DIST(2,L674,FALSE)</f>
        <v>5.1362342295205596E-3</v>
      </c>
      <c r="AP674" s="5">
        <f t="shared" ref="AP674:AP736" si="927">_xlfn.POISSON.DIST(5,K674,FALSE) * _xlfn.POISSON.DIST(3,L674,FALSE)</f>
        <v>1.66075758424815E-3</v>
      </c>
      <c r="AQ674" s="5">
        <f t="shared" ref="AQ674:AQ736" si="928">_xlfn.POISSON.DIST(5,K674,FALSE) * _xlfn.POISSON.DIST(4,L674,FALSE)</f>
        <v>4.0274386306977358E-4</v>
      </c>
      <c r="AR674" s="5">
        <f t="shared" ref="AR674:AR736" si="929">_xlfn.POISSON.DIST(0,K674,FALSE) * _xlfn.POISSON.DIST(5,L674,FALSE)</f>
        <v>4.2304289054398441E-4</v>
      </c>
      <c r="AS674" s="5">
        <f t="shared" ref="AS674:AS736" si="930">_xlfn.POISSON.DIST(1,K674,FALSE) * _xlfn.POISSON.DIST(5,L674,FALSE)</f>
        <v>7.8616207807724375E-4</v>
      </c>
      <c r="AT674" s="5">
        <f t="shared" ref="AT674:AT736" si="931">_xlfn.POISSON.DIST(2,K674,FALSE) * _xlfn.POISSON.DIST(5,L674,FALSE)</f>
        <v>7.3048244849592959E-4</v>
      </c>
      <c r="AU674" s="5">
        <f t="shared" ref="AU674:AU736" si="932">_xlfn.POISSON.DIST(3,K674,FALSE) * _xlfn.POISSON.DIST(5,L674,FALSE)</f>
        <v>4.5249753830717461E-4</v>
      </c>
      <c r="AV674" s="5">
        <f t="shared" ref="AV674:AV736" si="933">_xlfn.POISSON.DIST(4,K674,FALSE) * _xlfn.POISSON.DIST(5,L674,FALSE)</f>
        <v>2.1022478629942784E-4</v>
      </c>
      <c r="AW674" s="5">
        <f t="shared" ref="AW674:AW736" si="934">_xlfn.POISSON.DIST(6,K674,FALSE) * _xlfn.POISSON.DIST(6,L674,FALSE)</f>
        <v>3.9124560605181077E-6</v>
      </c>
      <c r="AX674" s="5">
        <f t="shared" ref="AX674:AX736" si="935">_xlfn.POISSON.DIST(6,K674,FALSE) * _xlfn.POISSON.DIST(0,L674,FALSE)</f>
        <v>3.3813170897149833E-3</v>
      </c>
      <c r="AY674" s="5">
        <f t="shared" ref="AY674:AY736" si="936">_xlfn.POISSON.DIST(6,K674,FALSE) * _xlfn.POISSON.DIST(1,L674,FALSE)</f>
        <v>3.2799602299384747E-3</v>
      </c>
      <c r="AZ674" s="5">
        <f t="shared" ref="AZ674:AZ736" si="937">_xlfn.POISSON.DIST(6,K674,FALSE) * _xlfn.POISSON.DIST(2,L674,FALSE)</f>
        <v>1.5908207991940906E-3</v>
      </c>
      <c r="BA674" s="5">
        <f t="shared" ref="BA674:BA736" si="938">_xlfn.POISSON.DIST(6,K674,FALSE) * _xlfn.POISSON.DIST(3,L674,FALSE)</f>
        <v>5.1437835374729449E-4</v>
      </c>
      <c r="BB674" s="5">
        <f t="shared" ref="BB674:BB736" si="939">_xlfn.POISSON.DIST(6,K674,FALSE) * _xlfn.POISSON.DIST(4,L674,FALSE)</f>
        <v>1.2473989414983863E-4</v>
      </c>
      <c r="BC674" s="5">
        <f t="shared" ref="BC674:BC736" si="940">_xlfn.POISSON.DIST(6,K674,FALSE) * _xlfn.POISSON.DIST(5,L674,FALSE)</f>
        <v>2.4200149293463224E-5</v>
      </c>
      <c r="BD674" s="5">
        <f t="shared" ref="BD674:BD736" si="941">_xlfn.POISSON.DIST(0,K674,FALSE) * _xlfn.POISSON.DIST(6,L674,FALSE)</f>
        <v>6.8393657448013532E-5</v>
      </c>
      <c r="BE674" s="5">
        <f t="shared" ref="BE674:BE736" si="942">_xlfn.POISSON.DIST(1,K674,FALSE) * _xlfn.POISSON.DIST(6,L674,FALSE)</f>
        <v>1.2709940544679377E-4</v>
      </c>
      <c r="BF674" s="5">
        <f t="shared" ref="BF674:BF736" si="943">_xlfn.POISSON.DIST(2,K674,FALSE) * _xlfn.POISSON.DIST(6,L674,FALSE)</f>
        <v>1.1809763849233706E-4</v>
      </c>
      <c r="BG674" s="5">
        <f t="shared" ref="BG674:BG736" si="944">_xlfn.POISSON.DIST(3,K674,FALSE) * _xlfn.POISSON.DIST(6,L674,FALSE)</f>
        <v>7.3155612167964269E-5</v>
      </c>
      <c r="BH674" s="5">
        <f t="shared" ref="BH674:BH736" si="945">_xlfn.POISSON.DIST(4,K674,FALSE) * _xlfn.POISSON.DIST(6,L674,FALSE)</f>
        <v>3.3987196907520208E-5</v>
      </c>
      <c r="BI674" s="5">
        <f t="shared" ref="BI674:BI736" si="946">_xlfn.POISSON.DIST(5,K674,FALSE) * _xlfn.POISSON.DIST(6,L674,FALSE)</f>
        <v>1.2632026655490385E-5</v>
      </c>
      <c r="BJ674" s="8">
        <f t="shared" ref="BJ674:BJ736" si="947">SUM(N674,Q674,T674,W674,X674,Y674,AD674,AE674,AF674,AG674,AM674,AN674,AO674,AP674,AQ674,AX674,AY674,AZ674,BA674,BB674,BC674)</f>
        <v>0.57899053347114315</v>
      </c>
      <c r="BK674" s="8">
        <f t="shared" ref="BK674:BK736" si="948">SUM(M674,P674,S674,V674,AC674,AL674,AY674)</f>
        <v>0.22773966624753872</v>
      </c>
      <c r="BL674" s="8">
        <f t="shared" ref="BL674:BL736" si="949">SUM(O674,R674,U674,AA674,AB674,AH674,AI674,AJ674,AK674,AR674,AS674,AT674,AU674,AV674,BD674,BE674,BF674,BG674,BH674,BI674)</f>
        <v>0.18442813905342054</v>
      </c>
      <c r="BM674" s="8">
        <f t="shared" ref="BM674:BM736" si="950">SUM(S674:BI674)</f>
        <v>0.53415683626654886</v>
      </c>
      <c r="BN674" s="8">
        <f t="shared" ref="BN674:BN736" si="951">SUM(M674:R674)</f>
        <v>0.46271730444977999</v>
      </c>
    </row>
    <row r="675" spans="1:66" x14ac:dyDescent="0.25">
      <c r="A675" t="s">
        <v>340</v>
      </c>
      <c r="B675" t="s">
        <v>356</v>
      </c>
      <c r="C675" t="s">
        <v>413</v>
      </c>
      <c r="D675" t="s">
        <v>527</v>
      </c>
      <c r="E675">
        <f>VLOOKUP(A675,home!$A$2:$E$405,3,FALSE)</f>
        <v>1.3684000000000001</v>
      </c>
      <c r="F675">
        <f>VLOOKUP(B675,home!$B$2:$E$405,3,FALSE)</f>
        <v>1.0385</v>
      </c>
      <c r="G675">
        <f>VLOOKUP(C675,away!$B$2:$E$405,4,FALSE)</f>
        <v>0.57689999999999997</v>
      </c>
      <c r="H675">
        <f>VLOOKUP(A675,away!$A$2:$E$405,3,FALSE)</f>
        <v>1.1395</v>
      </c>
      <c r="I675">
        <f>VLOOKUP(C675,away!$B$2:$E$405,3,FALSE)</f>
        <v>1.5704</v>
      </c>
      <c r="J675">
        <f>VLOOKUP(B675,home!$B$2:$E$405,4,FALSE)</f>
        <v>0.97</v>
      </c>
      <c r="K675" s="3">
        <f t="shared" si="896"/>
        <v>0.81982301345999997</v>
      </c>
      <c r="L675" s="3">
        <f t="shared" si="897"/>
        <v>1.7357866759999998</v>
      </c>
      <c r="M675" s="5">
        <f t="shared" si="898"/>
        <v>7.7644878369279233E-2</v>
      </c>
      <c r="N675" s="5">
        <f t="shared" si="899"/>
        <v>6.3655058164437672E-2</v>
      </c>
      <c r="O675" s="5">
        <f t="shared" si="900"/>
        <v>0.1347749453330355</v>
      </c>
      <c r="P675" s="5">
        <f t="shared" si="901"/>
        <v>0.11049160182183591</v>
      </c>
      <c r="Q675" s="5">
        <f t="shared" si="902"/>
        <v>2.6092940803170431E-2</v>
      </c>
      <c r="R675" s="5">
        <f t="shared" si="903"/>
        <v>0.11697027718385569</v>
      </c>
      <c r="S675" s="5">
        <f t="shared" si="904"/>
        <v>3.9308433246208405E-2</v>
      </c>
      <c r="T675" s="5">
        <f t="shared" si="905"/>
        <v>4.529177898379997E-2</v>
      </c>
      <c r="U675" s="5">
        <f t="shared" si="906"/>
        <v>9.5894925126120051E-2</v>
      </c>
      <c r="V675" s="5">
        <f t="shared" si="907"/>
        <v>6.2152654291042593E-3</v>
      </c>
      <c r="W675" s="5">
        <f t="shared" si="908"/>
        <v>7.1305311197628583E-3</v>
      </c>
      <c r="X675" s="5">
        <f t="shared" si="909"/>
        <v>1.2377080910487729E-2</v>
      </c>
      <c r="Y675" s="5">
        <f t="shared" si="910"/>
        <v>1.0741986066099274E-2</v>
      </c>
      <c r="Z675" s="5">
        <f t="shared" si="911"/>
        <v>6.7678482874587845E-2</v>
      </c>
      <c r="AA675" s="5">
        <f t="shared" si="912"/>
        <v>5.5484377776645603E-2</v>
      </c>
      <c r="AB675" s="5">
        <f t="shared" si="913"/>
        <v>2.2743684894401327E-2</v>
      </c>
      <c r="AC675" s="5">
        <f t="shared" si="914"/>
        <v>5.527848773098545E-4</v>
      </c>
      <c r="AD675" s="5">
        <f t="shared" si="915"/>
        <v>1.4614433775435734E-3</v>
      </c>
      <c r="AE675" s="5">
        <f t="shared" si="916"/>
        <v>2.536753942468572E-3</v>
      </c>
      <c r="AF675" s="5">
        <f t="shared" si="917"/>
        <v>2.2016318468137089E-3</v>
      </c>
      <c r="AG675" s="5">
        <f t="shared" si="918"/>
        <v>1.2738544083855032E-3</v>
      </c>
      <c r="AH675" s="5">
        <f t="shared" si="919"/>
        <v>2.9368852206400925E-2</v>
      </c>
      <c r="AI675" s="5">
        <f t="shared" si="920"/>
        <v>2.4077260917712975E-2</v>
      </c>
      <c r="AJ675" s="5">
        <f t="shared" si="921"/>
        <v>9.869546300711067E-3</v>
      </c>
      <c r="AK675" s="5">
        <f t="shared" si="922"/>
        <v>2.6970937299106478E-3</v>
      </c>
      <c r="AL675" s="5">
        <f t="shared" si="923"/>
        <v>3.1465352430003358E-5</v>
      </c>
      <c r="AM675" s="5">
        <f t="shared" si="924"/>
        <v>2.3962498275578663E-4</v>
      </c>
      <c r="AN675" s="5">
        <f t="shared" si="925"/>
        <v>4.1593785230422417E-4</v>
      </c>
      <c r="AO675" s="5">
        <f t="shared" si="926"/>
        <v>3.6098969103686411E-4</v>
      </c>
      <c r="AP675" s="5">
        <f t="shared" si="927"/>
        <v>2.0886703195838177E-4</v>
      </c>
      <c r="AQ675" s="5">
        <f t="shared" si="928"/>
        <v>9.0637152782256281E-5</v>
      </c>
      <c r="AR675" s="5">
        <f t="shared" si="929"/>
        <v>1.0195612469856785E-2</v>
      </c>
      <c r="AS675" s="5">
        <f t="shared" si="930"/>
        <v>8.3585977391083428E-3</v>
      </c>
      <c r="AT675" s="5">
        <f t="shared" si="931"/>
        <v>3.4262853933878725E-3</v>
      </c>
      <c r="AU675" s="5">
        <f t="shared" si="932"/>
        <v>9.3631587206040908E-4</v>
      </c>
      <c r="AV675" s="5">
        <f t="shared" si="933"/>
        <v>1.9190332494574804E-4</v>
      </c>
      <c r="AW675" s="5">
        <f t="shared" si="934"/>
        <v>1.2437885526234059E-6</v>
      </c>
      <c r="AX675" s="5">
        <f t="shared" si="935"/>
        <v>3.2741679243858239E-5</v>
      </c>
      <c r="AY675" s="5">
        <f t="shared" si="936"/>
        <v>5.6832570581354883E-5</v>
      </c>
      <c r="AZ675" s="5">
        <f t="shared" si="937"/>
        <v>4.9324609388972691E-5</v>
      </c>
      <c r="BA675" s="5">
        <f t="shared" si="938"/>
        <v>2.8538999925427767E-5</v>
      </c>
      <c r="BB675" s="5">
        <f t="shared" si="939"/>
        <v>1.2384403954230623E-5</v>
      </c>
      <c r="BC675" s="5">
        <f t="shared" si="940"/>
        <v>4.2993366747910461E-6</v>
      </c>
      <c r="BD675" s="5">
        <f t="shared" si="941"/>
        <v>2.949568046472807E-3</v>
      </c>
      <c r="BE675" s="5">
        <f t="shared" si="942"/>
        <v>2.4181237642646623E-3</v>
      </c>
      <c r="BF675" s="5">
        <f t="shared" si="943"/>
        <v>9.9121675566934682E-4</v>
      </c>
      <c r="BG675" s="5">
        <f t="shared" si="944"/>
        <v>2.7087410254162953E-4</v>
      </c>
      <c r="BH675" s="5">
        <f t="shared" si="945"/>
        <v>5.5517205753487928E-5</v>
      </c>
      <c r="BI675" s="5">
        <f t="shared" si="946"/>
        <v>9.1028565839406668E-6</v>
      </c>
      <c r="BJ675" s="8">
        <f t="shared" si="947"/>
        <v>0.17426323793357548</v>
      </c>
      <c r="BK675" s="8">
        <f t="shared" si="948"/>
        <v>0.23430126166674903</v>
      </c>
      <c r="BL675" s="8">
        <f t="shared" si="949"/>
        <v>0.52168408099943886</v>
      </c>
      <c r="BM675" s="8">
        <f t="shared" si="950"/>
        <v>0.46824177301670766</v>
      </c>
      <c r="BN675" s="8">
        <f t="shared" si="951"/>
        <v>0.52962970167561452</v>
      </c>
    </row>
    <row r="676" spans="1:66" x14ac:dyDescent="0.25">
      <c r="A676" t="s">
        <v>342</v>
      </c>
      <c r="B676" t="s">
        <v>420</v>
      </c>
      <c r="C676" t="s">
        <v>402</v>
      </c>
      <c r="D676" t="s">
        <v>527</v>
      </c>
      <c r="E676">
        <f>VLOOKUP(A676,home!$A$2:$E$405,3,FALSE)</f>
        <v>1.1741999999999999</v>
      </c>
      <c r="F676">
        <f>VLOOKUP(B676,home!$B$2:$E$405,3,FALSE)</f>
        <v>0.93679999999999997</v>
      </c>
      <c r="G676">
        <f>VLOOKUP(C676,away!$B$2:$E$405,4,FALSE)</f>
        <v>0.93679999999999997</v>
      </c>
      <c r="H676">
        <f>VLOOKUP(A676,away!$A$2:$E$405,3,FALSE)</f>
        <v>0.85970000000000002</v>
      </c>
      <c r="I676">
        <f>VLOOKUP(C676,away!$B$2:$E$405,3,FALSE)</f>
        <v>1.0468999999999999</v>
      </c>
      <c r="J676">
        <f>VLOOKUP(B676,home!$B$2:$E$405,4,FALSE)</f>
        <v>0.58160000000000001</v>
      </c>
      <c r="K676" s="3">
        <f t="shared" si="896"/>
        <v>1.0304711566079998</v>
      </c>
      <c r="L676" s="3">
        <f t="shared" si="897"/>
        <v>0.52345159128800001</v>
      </c>
      <c r="M676" s="5">
        <f t="shared" si="898"/>
        <v>0.21141700943147027</v>
      </c>
      <c r="N676" s="5">
        <f t="shared" si="899"/>
        <v>0.21785913023545159</v>
      </c>
      <c r="O676" s="5">
        <f t="shared" si="900"/>
        <v>0.1106665700122532</v>
      </c>
      <c r="P676" s="5">
        <f t="shared" si="901"/>
        <v>0.11403870839836674</v>
      </c>
      <c r="Q676" s="5">
        <f t="shared" si="902"/>
        <v>0.1122487749556693</v>
      </c>
      <c r="R676" s="5">
        <f t="shared" si="903"/>
        <v>2.8964296087649402E-2</v>
      </c>
      <c r="S676" s="5">
        <f t="shared" si="904"/>
        <v>1.5378170195647349E-2</v>
      </c>
      <c r="T676" s="5">
        <f t="shared" si="905"/>
        <v>5.8756799870673691E-2</v>
      </c>
      <c r="U676" s="5">
        <f t="shared" si="906"/>
        <v>2.9846871689776643E-2</v>
      </c>
      <c r="V676" s="5">
        <f t="shared" si="907"/>
        <v>9.2166801913213267E-4</v>
      </c>
      <c r="W676" s="5">
        <f t="shared" si="908"/>
        <v>3.855637498546656E-2</v>
      </c>
      <c r="X676" s="5">
        <f t="shared" si="909"/>
        <v>2.0182395840439304E-2</v>
      </c>
      <c r="Y676" s="5">
        <f t="shared" si="910"/>
        <v>5.2822536093411329E-3</v>
      </c>
      <c r="Z676" s="5">
        <f t="shared" si="911"/>
        <v>5.0538022925389579E-3</v>
      </c>
      <c r="AA676" s="5">
        <f t="shared" si="912"/>
        <v>5.2077974936607816E-3</v>
      </c>
      <c r="AB676" s="5">
        <f t="shared" si="913"/>
        <v>2.6832425533364337E-3</v>
      </c>
      <c r="AC676" s="5">
        <f t="shared" si="914"/>
        <v>3.107183486458638E-5</v>
      </c>
      <c r="AD676" s="5">
        <f t="shared" si="915"/>
        <v>9.9328080814713657E-3</v>
      </c>
      <c r="AE676" s="5">
        <f t="shared" si="916"/>
        <v>5.1993441962044917E-3</v>
      </c>
      <c r="AF676" s="5">
        <f t="shared" si="917"/>
        <v>1.3608024965786343E-3</v>
      </c>
      <c r="AG676" s="5">
        <f t="shared" si="918"/>
        <v>2.3743807742092316E-4</v>
      </c>
      <c r="AH676" s="5">
        <f t="shared" si="919"/>
        <v>6.6135521302111483E-4</v>
      </c>
      <c r="AI676" s="5">
        <f t="shared" si="920"/>
        <v>6.8150747129059827E-4</v>
      </c>
      <c r="AJ676" s="5">
        <f t="shared" si="921"/>
        <v>3.5113689608890798E-4</v>
      </c>
      <c r="AK676" s="5">
        <f t="shared" si="922"/>
        <v>1.2061214781349338E-4</v>
      </c>
      <c r="AL676" s="5">
        <f t="shared" si="923"/>
        <v>6.7040810482627623E-7</v>
      </c>
      <c r="AM676" s="5">
        <f t="shared" si="924"/>
        <v>2.0470944464158177E-3</v>
      </c>
      <c r="AN676" s="5">
        <f t="shared" si="925"/>
        <v>1.0715548454931871E-3</v>
      </c>
      <c r="AO676" s="5">
        <f t="shared" si="926"/>
        <v>2.8045354451288791E-4</v>
      </c>
      <c r="AP676" s="5">
        <f t="shared" si="927"/>
        <v>4.893461805254371E-5</v>
      </c>
      <c r="AQ676" s="5">
        <f t="shared" si="928"/>
        <v>6.4037259221686222E-6</v>
      </c>
      <c r="AR676" s="5">
        <f t="shared" si="929"/>
        <v>6.9237487732503366E-5</v>
      </c>
      <c r="AS676" s="5">
        <f t="shared" si="930"/>
        <v>7.1347234064344939E-5</v>
      </c>
      <c r="AT676" s="5">
        <f t="shared" si="931"/>
        <v>3.6760633403533603E-5</v>
      </c>
      <c r="AU676" s="5">
        <f t="shared" si="932"/>
        <v>1.262692414032732E-5</v>
      </c>
      <c r="AV676" s="5">
        <f t="shared" si="933"/>
        <v>3.2529202808211405E-6</v>
      </c>
      <c r="AW676" s="5">
        <f t="shared" si="934"/>
        <v>1.0044981004311061E-8</v>
      </c>
      <c r="AX676" s="5">
        <f t="shared" si="935"/>
        <v>3.5157863031398667E-4</v>
      </c>
      <c r="AY676" s="5">
        <f t="shared" si="936"/>
        <v>1.8403439350071177E-4</v>
      </c>
      <c r="AZ676" s="5">
        <f t="shared" si="937"/>
        <v>4.8166548064834766E-5</v>
      </c>
      <c r="BA676" s="5">
        <f t="shared" si="938"/>
        <v>8.4042854104625668E-6</v>
      </c>
      <c r="BB676" s="5">
        <f t="shared" si="939"/>
        <v>1.0998091429362879E-6</v>
      </c>
      <c r="BC676" s="5">
        <f t="shared" si="940"/>
        <v>1.151393691966183E-7</v>
      </c>
      <c r="BD676" s="5">
        <f t="shared" si="941"/>
        <v>6.0404121883937098E-6</v>
      </c>
      <c r="BE676" s="5">
        <f t="shared" si="942"/>
        <v>6.2244705341631253E-6</v>
      </c>
      <c r="BF676" s="5">
        <f t="shared" si="943"/>
        <v>3.2070686753057447E-6</v>
      </c>
      <c r="BG676" s="5">
        <f t="shared" si="944"/>
        <v>1.1015972557211993E-6</v>
      </c>
      <c r="BH676" s="5">
        <f t="shared" si="945"/>
        <v>2.837910495548056E-7</v>
      </c>
      <c r="BI676" s="5">
        <f t="shared" si="946"/>
        <v>5.8487698213947754E-8</v>
      </c>
      <c r="BJ676" s="8">
        <f t="shared" si="947"/>
        <v>0.4736639623349157</v>
      </c>
      <c r="BK676" s="8">
        <f t="shared" si="948"/>
        <v>0.34197133268108659</v>
      </c>
      <c r="BL676" s="8">
        <f t="shared" si="949"/>
        <v>0.17939353059191346</v>
      </c>
      <c r="BM676" s="8">
        <f t="shared" si="950"/>
        <v>0.20470411443107453</v>
      </c>
      <c r="BN676" s="8">
        <f t="shared" si="951"/>
        <v>0.79519448912086044</v>
      </c>
    </row>
    <row r="677" spans="1:66" x14ac:dyDescent="0.25">
      <c r="A677" t="s">
        <v>342</v>
      </c>
      <c r="B677" t="s">
        <v>393</v>
      </c>
      <c r="C677" t="s">
        <v>512</v>
      </c>
      <c r="D677" t="s">
        <v>527</v>
      </c>
      <c r="E677">
        <f>VLOOKUP(A677,home!$A$2:$E$405,3,FALSE)</f>
        <v>1.1741999999999999</v>
      </c>
      <c r="F677">
        <f>VLOOKUP(B677,home!$B$2:$E$405,3,FALSE)</f>
        <v>1.1496999999999999</v>
      </c>
      <c r="G677" t="e">
        <f>VLOOKUP(C677,away!$B$2:$E$405,4,FALSE)</f>
        <v>#N/A</v>
      </c>
      <c r="H677">
        <f>VLOOKUP(A677,away!$A$2:$E$405,3,FALSE)</f>
        <v>0.85970000000000002</v>
      </c>
      <c r="I677" t="e">
        <f>VLOOKUP(C677,away!$B$2:$E$405,3,FALSE)</f>
        <v>#N/A</v>
      </c>
      <c r="J677">
        <f>VLOOKUP(B677,home!$B$2:$E$405,4,FALSE)</f>
        <v>0.69789999999999996</v>
      </c>
      <c r="K677" s="3" t="e">
        <f t="shared" si="896"/>
        <v>#N/A</v>
      </c>
      <c r="L677" s="3" t="e">
        <f t="shared" si="897"/>
        <v>#N/A</v>
      </c>
      <c r="M677" s="5" t="e">
        <f t="shared" si="898"/>
        <v>#N/A</v>
      </c>
      <c r="N677" s="5" t="e">
        <f t="shared" si="899"/>
        <v>#N/A</v>
      </c>
      <c r="O677" s="5" t="e">
        <f t="shared" si="900"/>
        <v>#N/A</v>
      </c>
      <c r="P677" s="5" t="e">
        <f t="shared" si="901"/>
        <v>#N/A</v>
      </c>
      <c r="Q677" s="5" t="e">
        <f t="shared" si="902"/>
        <v>#N/A</v>
      </c>
      <c r="R677" s="5" t="e">
        <f t="shared" si="903"/>
        <v>#N/A</v>
      </c>
      <c r="S677" s="5" t="e">
        <f t="shared" si="904"/>
        <v>#N/A</v>
      </c>
      <c r="T677" s="5" t="e">
        <f t="shared" si="905"/>
        <v>#N/A</v>
      </c>
      <c r="U677" s="5" t="e">
        <f t="shared" si="906"/>
        <v>#N/A</v>
      </c>
      <c r="V677" s="5" t="e">
        <f t="shared" si="907"/>
        <v>#N/A</v>
      </c>
      <c r="W677" s="5" t="e">
        <f t="shared" si="908"/>
        <v>#N/A</v>
      </c>
      <c r="X677" s="5" t="e">
        <f t="shared" si="909"/>
        <v>#N/A</v>
      </c>
      <c r="Y677" s="5" t="e">
        <f t="shared" si="910"/>
        <v>#N/A</v>
      </c>
      <c r="Z677" s="5" t="e">
        <f t="shared" si="911"/>
        <v>#N/A</v>
      </c>
      <c r="AA677" s="5" t="e">
        <f t="shared" si="912"/>
        <v>#N/A</v>
      </c>
      <c r="AB677" s="5" t="e">
        <f t="shared" si="913"/>
        <v>#N/A</v>
      </c>
      <c r="AC677" s="5" t="e">
        <f t="shared" si="914"/>
        <v>#N/A</v>
      </c>
      <c r="AD677" s="5" t="e">
        <f t="shared" si="915"/>
        <v>#N/A</v>
      </c>
      <c r="AE677" s="5" t="e">
        <f t="shared" si="916"/>
        <v>#N/A</v>
      </c>
      <c r="AF677" s="5" t="e">
        <f t="shared" si="917"/>
        <v>#N/A</v>
      </c>
      <c r="AG677" s="5" t="e">
        <f t="shared" si="918"/>
        <v>#N/A</v>
      </c>
      <c r="AH677" s="5" t="e">
        <f t="shared" si="919"/>
        <v>#N/A</v>
      </c>
      <c r="AI677" s="5" t="e">
        <f t="shared" si="920"/>
        <v>#N/A</v>
      </c>
      <c r="AJ677" s="5" t="e">
        <f t="shared" si="921"/>
        <v>#N/A</v>
      </c>
      <c r="AK677" s="5" t="e">
        <f t="shared" si="922"/>
        <v>#N/A</v>
      </c>
      <c r="AL677" s="5" t="e">
        <f t="shared" si="923"/>
        <v>#N/A</v>
      </c>
      <c r="AM677" s="5" t="e">
        <f t="shared" si="924"/>
        <v>#N/A</v>
      </c>
      <c r="AN677" s="5" t="e">
        <f t="shared" si="925"/>
        <v>#N/A</v>
      </c>
      <c r="AO677" s="5" t="e">
        <f t="shared" si="926"/>
        <v>#N/A</v>
      </c>
      <c r="AP677" s="5" t="e">
        <f t="shared" si="927"/>
        <v>#N/A</v>
      </c>
      <c r="AQ677" s="5" t="e">
        <f t="shared" si="928"/>
        <v>#N/A</v>
      </c>
      <c r="AR677" s="5" t="e">
        <f t="shared" si="929"/>
        <v>#N/A</v>
      </c>
      <c r="AS677" s="5" t="e">
        <f t="shared" si="930"/>
        <v>#N/A</v>
      </c>
      <c r="AT677" s="5" t="e">
        <f t="shared" si="931"/>
        <v>#N/A</v>
      </c>
      <c r="AU677" s="5" t="e">
        <f t="shared" si="932"/>
        <v>#N/A</v>
      </c>
      <c r="AV677" s="5" t="e">
        <f t="shared" si="933"/>
        <v>#N/A</v>
      </c>
      <c r="AW677" s="5" t="e">
        <f t="shared" si="934"/>
        <v>#N/A</v>
      </c>
      <c r="AX677" s="5" t="e">
        <f t="shared" si="935"/>
        <v>#N/A</v>
      </c>
      <c r="AY677" s="5" t="e">
        <f t="shared" si="936"/>
        <v>#N/A</v>
      </c>
      <c r="AZ677" s="5" t="e">
        <f t="shared" si="937"/>
        <v>#N/A</v>
      </c>
      <c r="BA677" s="5" t="e">
        <f t="shared" si="938"/>
        <v>#N/A</v>
      </c>
      <c r="BB677" s="5" t="e">
        <f t="shared" si="939"/>
        <v>#N/A</v>
      </c>
      <c r="BC677" s="5" t="e">
        <f t="shared" si="940"/>
        <v>#N/A</v>
      </c>
      <c r="BD677" s="5" t="e">
        <f t="shared" si="941"/>
        <v>#N/A</v>
      </c>
      <c r="BE677" s="5" t="e">
        <f t="shared" si="942"/>
        <v>#N/A</v>
      </c>
      <c r="BF677" s="5" t="e">
        <f t="shared" si="943"/>
        <v>#N/A</v>
      </c>
      <c r="BG677" s="5" t="e">
        <f t="shared" si="944"/>
        <v>#N/A</v>
      </c>
      <c r="BH677" s="5" t="e">
        <f t="shared" si="945"/>
        <v>#N/A</v>
      </c>
      <c r="BI677" s="5" t="e">
        <f t="shared" si="946"/>
        <v>#N/A</v>
      </c>
      <c r="BJ677" s="8" t="e">
        <f t="shared" si="947"/>
        <v>#N/A</v>
      </c>
      <c r="BK677" s="8" t="e">
        <f t="shared" si="948"/>
        <v>#N/A</v>
      </c>
      <c r="BL677" s="8" t="e">
        <f t="shared" si="949"/>
        <v>#N/A</v>
      </c>
      <c r="BM677" s="8" t="e">
        <f t="shared" si="950"/>
        <v>#N/A</v>
      </c>
      <c r="BN677" s="8" t="e">
        <f t="shared" si="951"/>
        <v>#N/A</v>
      </c>
    </row>
    <row r="678" spans="1:66" x14ac:dyDescent="0.25">
      <c r="A678" t="s">
        <v>342</v>
      </c>
      <c r="B678" t="s">
        <v>406</v>
      </c>
      <c r="C678" t="s">
        <v>426</v>
      </c>
      <c r="D678" t="s">
        <v>527</v>
      </c>
      <c r="E678">
        <f>VLOOKUP(A678,home!$A$2:$E$405,3,FALSE)</f>
        <v>1.1741999999999999</v>
      </c>
      <c r="F678">
        <f>VLOOKUP(B678,home!$B$2:$E$405,3,FALSE)</f>
        <v>1.0646</v>
      </c>
      <c r="G678">
        <f>VLOOKUP(C678,away!$B$2:$E$405,4,FALSE)</f>
        <v>0.89219999999999999</v>
      </c>
      <c r="H678">
        <f>VLOOKUP(A678,away!$A$2:$E$405,3,FALSE)</f>
        <v>0.85970000000000002</v>
      </c>
      <c r="I678">
        <f>VLOOKUP(C678,away!$B$2:$E$405,3,FALSE)</f>
        <v>0.66469999999999996</v>
      </c>
      <c r="J678">
        <f>VLOOKUP(B678,home!$B$2:$E$405,4,FALSE)</f>
        <v>1.2214</v>
      </c>
      <c r="K678" s="3">
        <f t="shared" si="896"/>
        <v>1.1152975721039999</v>
      </c>
      <c r="L678" s="3">
        <f t="shared" si="897"/>
        <v>0.69795997942599997</v>
      </c>
      <c r="M678" s="5">
        <f t="shared" si="898"/>
        <v>0.1631218923964271</v>
      </c>
      <c r="N678" s="5">
        <f t="shared" si="899"/>
        <v>0.18192945054674509</v>
      </c>
      <c r="O678" s="5">
        <f t="shared" si="900"/>
        <v>0.11385255266094045</v>
      </c>
      <c r="P678" s="5">
        <f t="shared" si="901"/>
        <v>0.12697947556058969</v>
      </c>
      <c r="Q678" s="5">
        <f t="shared" si="902"/>
        <v>0.10145273724449975</v>
      </c>
      <c r="R678" s="5">
        <f t="shared" si="903"/>
        <v>3.9732262656413782E-2</v>
      </c>
      <c r="S678" s="5">
        <f t="shared" si="904"/>
        <v>2.4711255762129007E-2</v>
      </c>
      <c r="T678" s="5">
        <f t="shared" si="905"/>
        <v>7.0809950399882443E-2</v>
      </c>
      <c r="U678" s="5">
        <f t="shared" si="906"/>
        <v>4.4313296074896716E-2</v>
      </c>
      <c r="V678" s="5">
        <f t="shared" si="907"/>
        <v>2.1373398553689105E-3</v>
      </c>
      <c r="W678" s="5">
        <f t="shared" si="908"/>
        <v>3.7716663844031884E-2</v>
      </c>
      <c r="X678" s="5">
        <f t="shared" si="909"/>
        <v>2.6324721920597854E-2</v>
      </c>
      <c r="Y678" s="5">
        <f t="shared" si="910"/>
        <v>9.1868011850478222E-3</v>
      </c>
      <c r="Z678" s="5">
        <f t="shared" si="911"/>
        <v>9.2438430754063321E-3</v>
      </c>
      <c r="AA678" s="5">
        <f t="shared" si="912"/>
        <v>1.0309635738911055E-2</v>
      </c>
      <c r="AB678" s="5">
        <f t="shared" si="913"/>
        <v>5.7491558544420628E-3</v>
      </c>
      <c r="AC678" s="5">
        <f t="shared" si="914"/>
        <v>1.0398600164207457E-4</v>
      </c>
      <c r="AD678" s="5">
        <f t="shared" si="915"/>
        <v>1.0516325903277874E-2</v>
      </c>
      <c r="AE678" s="5">
        <f t="shared" si="916"/>
        <v>7.3399746110889355E-3</v>
      </c>
      <c r="AF678" s="5">
        <f t="shared" si="917"/>
        <v>2.5615042642714975E-3</v>
      </c>
      <c r="AG678" s="5">
        <f t="shared" si="918"/>
        <v>5.9594248786351534E-4</v>
      </c>
      <c r="AH678" s="5">
        <f t="shared" si="919"/>
        <v>1.6129581306819434E-3</v>
      </c>
      <c r="AI678" s="5">
        <f t="shared" si="920"/>
        <v>1.7989282870549779E-3</v>
      </c>
      <c r="AJ678" s="5">
        <f t="shared" si="921"/>
        <v>1.003170175470812E-3</v>
      </c>
      <c r="AK678" s="5">
        <f t="shared" si="922"/>
        <v>3.7294442036991352E-4</v>
      </c>
      <c r="AL678" s="5">
        <f t="shared" si="923"/>
        <v>3.2378457018053676E-6</v>
      </c>
      <c r="AM678" s="5">
        <f t="shared" si="924"/>
        <v>2.3457665494760402E-3</v>
      </c>
      <c r="AN678" s="5">
        <f t="shared" si="925"/>
        <v>1.6372511726104959E-3</v>
      </c>
      <c r="AO678" s="5">
        <f t="shared" si="926"/>
        <v>5.7136789737520792E-4</v>
      </c>
      <c r="AP678" s="5">
        <f t="shared" si="927"/>
        <v>1.3293064196555902E-4</v>
      </c>
      <c r="AQ678" s="5">
        <f t="shared" si="928"/>
        <v>2.319506703284163E-5</v>
      </c>
      <c r="AR678" s="5">
        <f t="shared" si="929"/>
        <v>2.2515604474115377E-4</v>
      </c>
      <c r="AS678" s="5">
        <f t="shared" si="930"/>
        <v>2.5111599004434842E-4</v>
      </c>
      <c r="AT678" s="5">
        <f t="shared" si="931"/>
        <v>1.4003452700647699E-4</v>
      </c>
      <c r="AU678" s="5">
        <f t="shared" si="932"/>
        <v>5.2060055993685281E-5</v>
      </c>
      <c r="AV678" s="5">
        <f t="shared" si="933"/>
        <v>1.4515613513338876E-5</v>
      </c>
      <c r="AW678" s="5">
        <f t="shared" si="934"/>
        <v>7.0012393649873603E-8</v>
      </c>
      <c r="AX678" s="5">
        <f t="shared" si="935"/>
        <v>4.3603795622556776E-4</v>
      </c>
      <c r="AY678" s="5">
        <f t="shared" si="936"/>
        <v>3.0433704295615237E-4</v>
      </c>
      <c r="AZ678" s="5">
        <f t="shared" si="937"/>
        <v>1.0620753812012286E-4</v>
      </c>
      <c r="BA678" s="5">
        <f t="shared" si="938"/>
        <v>2.4709537040402363E-5</v>
      </c>
      <c r="BB678" s="5">
        <f t="shared" si="939"/>
        <v>4.3115669910863022E-6</v>
      </c>
      <c r="BC678" s="5">
        <f t="shared" si="940"/>
        <v>6.0186024167848344E-7</v>
      </c>
      <c r="BD678" s="5">
        <f t="shared" si="941"/>
        <v>2.6191651392529201E-5</v>
      </c>
      <c r="BE678" s="5">
        <f t="shared" si="942"/>
        <v>2.9211485207482169E-5</v>
      </c>
      <c r="BF678" s="5">
        <f t="shared" si="943"/>
        <v>1.6289749264728386E-5</v>
      </c>
      <c r="BG678" s="5">
        <f t="shared" si="944"/>
        <v>6.0559726017114968E-6</v>
      </c>
      <c r="BH678" s="5">
        <f t="shared" si="945"/>
        <v>1.6885528848542946E-6</v>
      </c>
      <c r="BI678" s="5">
        <f t="shared" si="946"/>
        <v>3.7664778656943944E-7</v>
      </c>
      <c r="BJ678" s="8">
        <f t="shared" si="947"/>
        <v>0.45402078923734185</v>
      </c>
      <c r="BK678" s="8">
        <f t="shared" si="948"/>
        <v>0.31736152446481475</v>
      </c>
      <c r="BL678" s="8">
        <f t="shared" si="949"/>
        <v>0.21950760028961855</v>
      </c>
      <c r="BM678" s="8">
        <f t="shared" si="950"/>
        <v>0.27276111897100302</v>
      </c>
      <c r="BN678" s="8">
        <f t="shared" si="951"/>
        <v>0.72706837106561595</v>
      </c>
    </row>
    <row r="679" spans="1:66" x14ac:dyDescent="0.25">
      <c r="A679" t="s">
        <v>342</v>
      </c>
      <c r="B679" t="s">
        <v>409</v>
      </c>
      <c r="C679" t="s">
        <v>386</v>
      </c>
      <c r="D679" t="s">
        <v>527</v>
      </c>
      <c r="E679">
        <f>VLOOKUP(A679,home!$A$2:$E$405,3,FALSE)</f>
        <v>1.1741999999999999</v>
      </c>
      <c r="F679">
        <f>VLOOKUP(B679,home!$B$2:$E$405,3,FALSE)</f>
        <v>1.0646</v>
      </c>
      <c r="G679">
        <f>VLOOKUP(C679,away!$B$2:$E$405,4,FALSE)</f>
        <v>0.97940000000000005</v>
      </c>
      <c r="H679">
        <f>VLOOKUP(A679,away!$A$2:$E$405,3,FALSE)</f>
        <v>0.85970000000000002</v>
      </c>
      <c r="I679">
        <f>VLOOKUP(C679,away!$B$2:$E$405,3,FALSE)</f>
        <v>1.3957999999999999</v>
      </c>
      <c r="J679">
        <f>VLOOKUP(B679,home!$B$2:$E$405,4,FALSE)</f>
        <v>1.2795000000000001</v>
      </c>
      <c r="K679" s="3">
        <f t="shared" si="896"/>
        <v>1.224302221608</v>
      </c>
      <c r="L679" s="3">
        <f t="shared" si="897"/>
        <v>1.5353606681700001</v>
      </c>
      <c r="M679" s="5">
        <f t="shared" si="898"/>
        <v>6.3313108258470141E-2</v>
      </c>
      <c r="N679" s="5">
        <f t="shared" si="899"/>
        <v>7.7514379097752786E-2</v>
      </c>
      <c r="O679" s="5">
        <f t="shared" si="900"/>
        <v>9.7208456199644258E-2</v>
      </c>
      <c r="P679" s="5">
        <f t="shared" si="901"/>
        <v>0.1190125288843084</v>
      </c>
      <c r="Q679" s="5">
        <f t="shared" si="902"/>
        <v>4.7450513267971742E-2</v>
      </c>
      <c r="R679" s="5">
        <f t="shared" si="903"/>
        <v>7.4625020131230013E-2</v>
      </c>
      <c r="S679" s="5">
        <f t="shared" si="904"/>
        <v>5.5928315719452414E-2</v>
      </c>
      <c r="T679" s="5">
        <f t="shared" si="905"/>
        <v>7.2853651756122545E-2</v>
      </c>
      <c r="U679" s="5">
        <f t="shared" si="906"/>
        <v>9.1363577934206602E-2</v>
      </c>
      <c r="V679" s="5">
        <f t="shared" si="907"/>
        <v>1.1681222056714683E-2</v>
      </c>
      <c r="W679" s="5">
        <f t="shared" si="908"/>
        <v>1.9364589603472565E-2</v>
      </c>
      <c r="X679" s="5">
        <f t="shared" si="909"/>
        <v>2.9731629232425477E-2</v>
      </c>
      <c r="Y679" s="5">
        <f t="shared" si="910"/>
        <v>2.2824387062039746E-2</v>
      </c>
      <c r="Z679" s="5">
        <f t="shared" si="911"/>
        <v>3.8192106923628337E-2</v>
      </c>
      <c r="AA679" s="5">
        <f t="shared" si="912"/>
        <v>4.6758681354488442E-2</v>
      </c>
      <c r="AB679" s="5">
        <f t="shared" si="913"/>
        <v>2.8623378730880389E-2</v>
      </c>
      <c r="AC679" s="5">
        <f t="shared" si="914"/>
        <v>1.3723577704412336E-3</v>
      </c>
      <c r="AD679" s="5">
        <f t="shared" si="915"/>
        <v>5.927027518014656E-3</v>
      </c>
      <c r="AE679" s="5">
        <f t="shared" si="916"/>
        <v>9.1001249303209603E-3</v>
      </c>
      <c r="AF679" s="5">
        <f t="shared" si="917"/>
        <v>6.985986946724033E-3</v>
      </c>
      <c r="AG679" s="5">
        <f t="shared" si="918"/>
        <v>3.5753365287830366E-3</v>
      </c>
      <c r="AH679" s="5">
        <f t="shared" si="919"/>
        <v>1.4659664701270529E-2</v>
      </c>
      <c r="AI679" s="5">
        <f t="shared" si="920"/>
        <v>1.7947860061793882E-2</v>
      </c>
      <c r="AJ679" s="5">
        <f t="shared" si="921"/>
        <v>1.0986802473381877E-2</v>
      </c>
      <c r="AK679" s="5">
        <f t="shared" si="922"/>
        <v>4.4837222255099014E-3</v>
      </c>
      <c r="AL679" s="5">
        <f t="shared" si="923"/>
        <v>1.0318733247306145E-4</v>
      </c>
      <c r="AM679" s="5">
        <f t="shared" si="924"/>
        <v>1.4512945915674186E-3</v>
      </c>
      <c r="AN679" s="5">
        <f t="shared" si="925"/>
        <v>2.2282606338204589E-3</v>
      </c>
      <c r="AO679" s="5">
        <f t="shared" si="926"/>
        <v>1.7105918677997444E-3</v>
      </c>
      <c r="AP679" s="5">
        <f t="shared" si="927"/>
        <v>8.7545849103706124E-4</v>
      </c>
      <c r="AQ679" s="5">
        <f t="shared" si="928"/>
        <v>3.3603613343844075E-4</v>
      </c>
      <c r="AR679" s="5">
        <f t="shared" si="929"/>
        <v>4.5015745181781726E-3</v>
      </c>
      <c r="AS679" s="5">
        <f t="shared" si="930"/>
        <v>5.511287683339498E-3</v>
      </c>
      <c r="AT679" s="5">
        <f t="shared" si="931"/>
        <v>3.3737408773166786E-3</v>
      </c>
      <c r="AU679" s="5">
        <f t="shared" si="932"/>
        <v>1.3768261504095113E-3</v>
      </c>
      <c r="AV679" s="5">
        <f t="shared" si="933"/>
        <v>4.2141282867858845E-4</v>
      </c>
      <c r="AW679" s="5">
        <f t="shared" si="934"/>
        <v>5.3879422639159046E-6</v>
      </c>
      <c r="AX679" s="5">
        <f t="shared" si="935"/>
        <v>2.9613719877727803E-4</v>
      </c>
      <c r="AY679" s="5">
        <f t="shared" si="936"/>
        <v>4.5467740738467375E-4</v>
      </c>
      <c r="AZ679" s="5">
        <f t="shared" si="937"/>
        <v>3.4904690400196806E-4</v>
      </c>
      <c r="BA679" s="5">
        <f t="shared" si="938"/>
        <v>1.7863762925037716E-4</v>
      </c>
      <c r="BB679" s="5">
        <f t="shared" si="939"/>
        <v>6.856829745154099E-5</v>
      </c>
      <c r="BC679" s="5">
        <f t="shared" si="940"/>
        <v>2.105541339809544E-5</v>
      </c>
      <c r="BD679" s="5">
        <f t="shared" si="941"/>
        <v>1.1519234100078491E-3</v>
      </c>
      <c r="BE679" s="5">
        <f t="shared" si="942"/>
        <v>1.4103023899948725E-3</v>
      </c>
      <c r="BF679" s="5">
        <f t="shared" si="943"/>
        <v>8.6331817460489745E-4</v>
      </c>
      <c r="BG679" s="5">
        <f t="shared" si="944"/>
        <v>3.523207863744465E-4</v>
      </c>
      <c r="BH679" s="5">
        <f t="shared" si="945"/>
        <v>1.0783678036922802E-4</v>
      </c>
      <c r="BI679" s="5">
        <f t="shared" si="946"/>
        <v>2.6404961955419963E-5</v>
      </c>
      <c r="BJ679" s="8">
        <f t="shared" si="947"/>
        <v>0.30329739051155469</v>
      </c>
      <c r="BK679" s="8">
        <f t="shared" si="948"/>
        <v>0.25186539742924463</v>
      </c>
      <c r="BL679" s="8">
        <f t="shared" si="949"/>
        <v>0.40575411237363507</v>
      </c>
      <c r="BM679" s="8">
        <f t="shared" si="950"/>
        <v>0.51953571193356451</v>
      </c>
      <c r="BN679" s="8">
        <f t="shared" si="951"/>
        <v>0.47912400583937731</v>
      </c>
    </row>
    <row r="680" spans="1:66" x14ac:dyDescent="0.25">
      <c r="A680" t="s">
        <v>40</v>
      </c>
      <c r="B680" t="s">
        <v>234</v>
      </c>
      <c r="C680" t="s">
        <v>237</v>
      </c>
      <c r="D680" t="s">
        <v>527</v>
      </c>
      <c r="E680">
        <f>VLOOKUP(A680,home!$A$2:$E$405,3,FALSE)</f>
        <v>1.5047999999999999</v>
      </c>
      <c r="F680">
        <f>VLOOKUP(B680,home!$B$2:$E$405,3,FALSE)</f>
        <v>0.8639</v>
      </c>
      <c r="G680">
        <f>VLOOKUP(C680,away!$B$2:$E$405,4,FALSE)</f>
        <v>0.89710000000000001</v>
      </c>
      <c r="H680">
        <f>VLOOKUP(A680,away!$A$2:$E$405,3,FALSE)</f>
        <v>1.2</v>
      </c>
      <c r="I680">
        <f>VLOOKUP(C680,away!$B$2:$E$405,3,FALSE)</f>
        <v>0.625</v>
      </c>
      <c r="J680">
        <f>VLOOKUP(B680,home!$B$2:$E$405,4,FALSE)</f>
        <v>1.1667000000000001</v>
      </c>
      <c r="K680" s="3">
        <f t="shared" si="896"/>
        <v>1.166227057512</v>
      </c>
      <c r="L680" s="3">
        <f t="shared" si="897"/>
        <v>0.87502500000000005</v>
      </c>
      <c r="M680" s="5">
        <f t="shared" si="898"/>
        <v>0.12986600933129697</v>
      </c>
      <c r="N680" s="5">
        <f t="shared" si="899"/>
        <v>0.15145325393326436</v>
      </c>
      <c r="O680" s="5">
        <f t="shared" si="900"/>
        <v>0.11363600481511812</v>
      </c>
      <c r="P680" s="5">
        <f t="shared" si="901"/>
        <v>0.13252538352295465</v>
      </c>
      <c r="Q680" s="5">
        <f t="shared" si="902"/>
        <v>8.8314441342604355E-2</v>
      </c>
      <c r="R680" s="5">
        <f t="shared" si="903"/>
        <v>4.971717255667437E-2</v>
      </c>
      <c r="S680" s="5">
        <f t="shared" si="904"/>
        <v>3.3809803982468363E-2</v>
      </c>
      <c r="T680" s="5">
        <f t="shared" si="905"/>
        <v>7.7277344035812365E-2</v>
      </c>
      <c r="U680" s="5">
        <f t="shared" si="906"/>
        <v>5.7981511858586701E-2</v>
      </c>
      <c r="V680" s="5">
        <f t="shared" si="907"/>
        <v>3.8335728260606066E-3</v>
      </c>
      <c r="W680" s="5">
        <f t="shared" si="908"/>
        <v>3.4331563687600514E-2</v>
      </c>
      <c r="X680" s="5">
        <f t="shared" si="909"/>
        <v>3.0040976515742644E-2</v>
      </c>
      <c r="Y680" s="5">
        <f t="shared" si="910"/>
        <v>1.3143302737843853E-2</v>
      </c>
      <c r="Z680" s="5">
        <f t="shared" si="911"/>
        <v>1.4501256305467999E-2</v>
      </c>
      <c r="AA680" s="5">
        <f t="shared" si="912"/>
        <v>1.6911757471353279E-2</v>
      </c>
      <c r="AB680" s="5">
        <f t="shared" si="913"/>
        <v>9.8614745765864611E-3</v>
      </c>
      <c r="AC680" s="5">
        <f t="shared" si="914"/>
        <v>2.445047551572946E-4</v>
      </c>
      <c r="AD680" s="5">
        <f t="shared" si="915"/>
        <v>1.0009599624794047E-2</v>
      </c>
      <c r="AE680" s="5">
        <f t="shared" si="916"/>
        <v>8.7586499116854098E-3</v>
      </c>
      <c r="AF680" s="5">
        <f t="shared" si="917"/>
        <v>3.8320188194862635E-3</v>
      </c>
      <c r="AG680" s="5">
        <f t="shared" si="918"/>
        <v>1.1177040891736561E-3</v>
      </c>
      <c r="AH680" s="5">
        <f t="shared" si="919"/>
        <v>3.1722404496730338E-3</v>
      </c>
      <c r="AI680" s="5">
        <f t="shared" si="920"/>
        <v>3.6995526453427255E-3</v>
      </c>
      <c r="AJ680" s="5">
        <f t="shared" si="921"/>
        <v>2.1572591978443918E-3</v>
      </c>
      <c r="AK680" s="5">
        <f t="shared" si="922"/>
        <v>8.3861801553092048E-4</v>
      </c>
      <c r="AL680" s="5">
        <f t="shared" si="923"/>
        <v>9.9804672884785833E-6</v>
      </c>
      <c r="AM680" s="5">
        <f t="shared" si="924"/>
        <v>2.334693183459355E-3</v>
      </c>
      <c r="AN680" s="5">
        <f t="shared" si="925"/>
        <v>2.0429149028565225E-3</v>
      </c>
      <c r="AO680" s="5">
        <f t="shared" si="926"/>
        <v>8.9380080643601425E-4</v>
      </c>
      <c r="AP680" s="5">
        <f t="shared" si="927"/>
        <v>2.606993502172245E-4</v>
      </c>
      <c r="AQ680" s="5">
        <f t="shared" si="928"/>
        <v>5.7029612230956713E-5</v>
      </c>
      <c r="AR680" s="5">
        <f t="shared" si="929"/>
        <v>5.5515793989502956E-4</v>
      </c>
      <c r="AS680" s="5">
        <f t="shared" si="930"/>
        <v>6.47440210698204E-4</v>
      </c>
      <c r="AT680" s="5">
        <f t="shared" si="931"/>
        <v>3.7753114591875794E-4</v>
      </c>
      <c r="AU680" s="5">
        <f t="shared" si="932"/>
        <v>1.4676234580798881E-4</v>
      </c>
      <c r="AV680" s="5">
        <f t="shared" si="933"/>
        <v>4.2789554676302359E-5</v>
      </c>
      <c r="AW680" s="5">
        <f t="shared" si="934"/>
        <v>2.8291237808076235E-7</v>
      </c>
      <c r="AX680" s="5">
        <f t="shared" si="935"/>
        <v>4.5379706025652062E-4</v>
      </c>
      <c r="AY680" s="5">
        <f t="shared" si="936"/>
        <v>3.9708377265096193E-4</v>
      </c>
      <c r="AZ680" s="5">
        <f t="shared" si="937"/>
        <v>1.73729114081954E-4</v>
      </c>
      <c r="BA680" s="5">
        <f t="shared" si="938"/>
        <v>5.0672439349853941E-5</v>
      </c>
      <c r="BB680" s="5">
        <f t="shared" si="939"/>
        <v>1.1084912810526485E-5</v>
      </c>
      <c r="BC680" s="5">
        <f t="shared" si="940"/>
        <v>1.9399151664061883E-6</v>
      </c>
      <c r="BD680" s="5">
        <f t="shared" si="941"/>
        <v>8.0962846059441326E-5</v>
      </c>
      <c r="BE680" s="5">
        <f t="shared" si="942"/>
        <v>9.4421061727699269E-5</v>
      </c>
      <c r="BF680" s="5">
        <f t="shared" si="943"/>
        <v>5.5058198492926834E-5</v>
      </c>
      <c r="BG680" s="5">
        <f t="shared" si="944"/>
        <v>2.1403453606772557E-5</v>
      </c>
      <c r="BH680" s="5">
        <f t="shared" si="945"/>
        <v>6.2403216801052414E-6</v>
      </c>
      <c r="BI680" s="5">
        <f t="shared" si="946"/>
        <v>1.4555263981834948E-6</v>
      </c>
      <c r="BJ680" s="8">
        <f t="shared" si="947"/>
        <v>0.42495629976752386</v>
      </c>
      <c r="BK680" s="8">
        <f t="shared" si="948"/>
        <v>0.30068633865787736</v>
      </c>
      <c r="BL680" s="8">
        <f t="shared" si="949"/>
        <v>0.26000481419167143</v>
      </c>
      <c r="BM680" s="8">
        <f t="shared" si="950"/>
        <v>0.33423964256035488</v>
      </c>
      <c r="BN680" s="8">
        <f t="shared" si="951"/>
        <v>0.66551226550191289</v>
      </c>
    </row>
    <row r="681" spans="1:66" x14ac:dyDescent="0.25">
      <c r="A681" t="s">
        <v>40</v>
      </c>
      <c r="B681" t="s">
        <v>318</v>
      </c>
      <c r="C681" t="s">
        <v>236</v>
      </c>
      <c r="D681" t="s">
        <v>527</v>
      </c>
      <c r="E681">
        <f>VLOOKUP(A681,home!$A$2:$E$405,3,FALSE)</f>
        <v>1.5047999999999999</v>
      </c>
      <c r="F681">
        <f>VLOOKUP(B681,home!$B$2:$E$405,3,FALSE)</f>
        <v>0.8639</v>
      </c>
      <c r="G681">
        <f>VLOOKUP(C681,away!$B$2:$E$405,4,FALSE)</f>
        <v>0.89710000000000001</v>
      </c>
      <c r="H681">
        <f>VLOOKUP(A681,away!$A$2:$E$405,3,FALSE)</f>
        <v>1.2</v>
      </c>
      <c r="I681">
        <f>VLOOKUP(C681,away!$B$2:$E$405,3,FALSE)</f>
        <v>0.91669999999999996</v>
      </c>
      <c r="J681">
        <f>VLOOKUP(B681,home!$B$2:$E$405,4,FALSE)</f>
        <v>0.91669999999999996</v>
      </c>
      <c r="K681" s="3">
        <f t="shared" si="896"/>
        <v>1.166227057512</v>
      </c>
      <c r="L681" s="3">
        <f t="shared" si="897"/>
        <v>1.0084066679999999</v>
      </c>
      <c r="M681" s="5">
        <f t="shared" si="898"/>
        <v>0.11364977306067722</v>
      </c>
      <c r="N681" s="5">
        <f t="shared" si="899"/>
        <v>0.13254144042346017</v>
      </c>
      <c r="O681" s="5">
        <f t="shared" si="900"/>
        <v>0.11460518897107366</v>
      </c>
      <c r="P681" s="5">
        <f t="shared" si="901"/>
        <v>0.13365567230934194</v>
      </c>
      <c r="Q681" s="5">
        <f t="shared" si="902"/>
        <v>7.728670703172702E-2</v>
      </c>
      <c r="R681" s="5">
        <f t="shared" si="903"/>
        <v>5.7784318372915359E-2</v>
      </c>
      <c r="S681" s="5">
        <f t="shared" si="904"/>
        <v>3.9295808208355938E-2</v>
      </c>
      <c r="T681" s="5">
        <f t="shared" si="905"/>
        <v>7.7936430718555993E-2</v>
      </c>
      <c r="U681" s="5">
        <f t="shared" si="906"/>
        <v>6.7389635586381669E-2</v>
      </c>
      <c r="V681" s="5">
        <f t="shared" si="907"/>
        <v>5.1347882412817762E-3</v>
      </c>
      <c r="W681" s="5">
        <f t="shared" si="908"/>
        <v>3.0044616308800988E-2</v>
      </c>
      <c r="X681" s="5">
        <f t="shared" si="909"/>
        <v>3.0297191423296455E-2</v>
      </c>
      <c r="Y681" s="5">
        <f t="shared" si="910"/>
        <v>1.5275944926462276E-2</v>
      </c>
      <c r="Z681" s="5">
        <f t="shared" si="911"/>
        <v>1.9423363984360918E-2</v>
      </c>
      <c r="AA681" s="5">
        <f t="shared" si="912"/>
        <v>2.2652052626465788E-2</v>
      </c>
      <c r="AB681" s="5">
        <f t="shared" si="913"/>
        <v>1.3208718340585087E-2</v>
      </c>
      <c r="AC681" s="5">
        <f t="shared" si="914"/>
        <v>3.7741692970001E-4</v>
      </c>
      <c r="AD681" s="5">
        <f t="shared" si="915"/>
        <v>8.7597111179725066E-3</v>
      </c>
      <c r="AE681" s="5">
        <f t="shared" si="916"/>
        <v>8.8333511011172081E-3</v>
      </c>
      <c r="AF681" s="5">
        <f t="shared" si="917"/>
        <v>4.4538050755758667E-3</v>
      </c>
      <c r="AG681" s="5">
        <f t="shared" si="918"/>
        <v>1.497082245394316E-3</v>
      </c>
      <c r="AH681" s="5">
        <f t="shared" si="919"/>
        <v>4.8966624392051475E-3</v>
      </c>
      <c r="AI681" s="5">
        <f t="shared" si="920"/>
        <v>5.7106202281037516E-3</v>
      </c>
      <c r="AJ681" s="5">
        <f t="shared" si="921"/>
        <v>3.3299399125949732E-3</v>
      </c>
      <c r="AK681" s="5">
        <f t="shared" si="922"/>
        <v>1.2944886753191334E-3</v>
      </c>
      <c r="AL681" s="5">
        <f t="shared" si="923"/>
        <v>1.7754162501688642E-5</v>
      </c>
      <c r="AM681" s="5">
        <f t="shared" si="924"/>
        <v>2.0431624243536449E-3</v>
      </c>
      <c r="AN681" s="5">
        <f t="shared" si="925"/>
        <v>2.0603386125252606E-3</v>
      </c>
      <c r="AO681" s="5">
        <f t="shared" si="926"/>
        <v>1.0388295976041704E-3</v>
      </c>
      <c r="AP681" s="5">
        <f t="shared" si="927"/>
        <v>3.4918756437993411E-4</v>
      </c>
      <c r="AQ681" s="5">
        <f t="shared" si="928"/>
        <v>8.8030767075851171E-5</v>
      </c>
      <c r="AR681" s="5">
        <f t="shared" si="929"/>
        <v>9.8756541092792334E-4</v>
      </c>
      <c r="AS681" s="5">
        <f t="shared" si="930"/>
        <v>1.1517255032871012E-3</v>
      </c>
      <c r="AT681" s="5">
        <f t="shared" si="931"/>
        <v>6.7158672238002174E-4</v>
      </c>
      <c r="AU681" s="5">
        <f t="shared" si="932"/>
        <v>2.6107420236846029E-4</v>
      </c>
      <c r="AV681" s="5">
        <f t="shared" si="933"/>
        <v>7.6117949705115483E-5</v>
      </c>
      <c r="AW681" s="5">
        <f t="shared" si="934"/>
        <v>5.7998466632944364E-7</v>
      </c>
      <c r="AX681" s="5">
        <f t="shared" si="935"/>
        <v>3.9713188369550534E-4</v>
      </c>
      <c r="AY681" s="5">
        <f t="shared" si="936"/>
        <v>4.0047043959394799E-4</v>
      </c>
      <c r="AZ681" s="5">
        <f t="shared" si="937"/>
        <v>2.0191853081171415E-4</v>
      </c>
      <c r="BA681" s="5">
        <f t="shared" si="938"/>
        <v>6.787199762109866E-5</v>
      </c>
      <c r="BB681" s="5">
        <f t="shared" si="939"/>
        <v>1.7110643742899001E-5</v>
      </c>
      <c r="BC681" s="5">
        <f t="shared" si="940"/>
        <v>3.4508974488223668E-6</v>
      </c>
      <c r="BD681" s="5">
        <f t="shared" si="941"/>
        <v>1.6597792424431293E-4</v>
      </c>
      <c r="BE681" s="5">
        <f t="shared" si="942"/>
        <v>1.9356794620339467E-4</v>
      </c>
      <c r="BF681" s="5">
        <f t="shared" si="943"/>
        <v>1.1287208816471308E-4</v>
      </c>
      <c r="BG681" s="5">
        <f t="shared" si="944"/>
        <v>4.387816108518944E-5</v>
      </c>
      <c r="BH681" s="5">
        <f t="shared" si="945"/>
        <v>1.2792974672854508E-5</v>
      </c>
      <c r="BI681" s="5">
        <f t="shared" si="946"/>
        <v>2.98390264190973E-6</v>
      </c>
      <c r="BJ681" s="8">
        <f t="shared" si="947"/>
        <v>0.39359378373121562</v>
      </c>
      <c r="BK681" s="8">
        <f t="shared" si="948"/>
        <v>0.29253168335145258</v>
      </c>
      <c r="BL681" s="8">
        <f t="shared" si="949"/>
        <v>0.29455176793832571</v>
      </c>
      <c r="BM681" s="8">
        <f t="shared" si="950"/>
        <v>0.37017760838123176</v>
      </c>
      <c r="BN681" s="8">
        <f t="shared" si="951"/>
        <v>0.62952310016919533</v>
      </c>
    </row>
    <row r="682" spans="1:66" s="10" customFormat="1" x14ac:dyDescent="0.25">
      <c r="A682" t="s">
        <v>40</v>
      </c>
      <c r="B682" t="s">
        <v>320</v>
      </c>
      <c r="C682" t="s">
        <v>42</v>
      </c>
      <c r="D682" t="s">
        <v>527</v>
      </c>
      <c r="E682">
        <f>VLOOKUP(A682,home!$A$2:$E$405,3,FALSE)</f>
        <v>1.5047999999999999</v>
      </c>
      <c r="F682">
        <f>VLOOKUP(B682,home!$B$2:$E$405,3,FALSE)</f>
        <v>1.6281000000000001</v>
      </c>
      <c r="G682">
        <f>VLOOKUP(C682,away!$B$2:$E$405,4,FALSE)</f>
        <v>1.0632999999999999</v>
      </c>
      <c r="H682">
        <f>VLOOKUP(A682,away!$A$2:$E$405,3,FALSE)</f>
        <v>1.2</v>
      </c>
      <c r="I682">
        <f>VLOOKUP(C682,away!$B$2:$E$405,3,FALSE)</f>
        <v>0.91669999999999996</v>
      </c>
      <c r="J682">
        <f>VLOOKUP(B682,home!$B$2:$E$405,4,FALSE)</f>
        <v>0.58330000000000004</v>
      </c>
      <c r="K682" s="3">
        <f t="shared" si="896"/>
        <v>2.605047656904</v>
      </c>
      <c r="L682" s="3">
        <f t="shared" si="897"/>
        <v>0.64165333199999997</v>
      </c>
      <c r="M682" s="5">
        <f t="shared" si="898"/>
        <v>3.890233560486387E-2</v>
      </c>
      <c r="N682" s="5">
        <f t="shared" si="899"/>
        <v>0.10134243821554367</v>
      </c>
      <c r="O682" s="5">
        <f t="shared" si="900"/>
        <v>2.4961813263443138E-2</v>
      </c>
      <c r="P682" s="5">
        <f t="shared" si="901"/>
        <v>6.5026713154007723E-2</v>
      </c>
      <c r="Q682" s="5">
        <f t="shared" si="902"/>
        <v>0.13200094060917025</v>
      </c>
      <c r="R682" s="5">
        <f t="shared" si="903"/>
        <v>8.0084153266250391E-3</v>
      </c>
      <c r="S682" s="5">
        <f t="shared" si="904"/>
        <v>2.7173647532135102E-2</v>
      </c>
      <c r="T682" s="5">
        <f t="shared" si="905"/>
        <v>8.4698843369008195E-2</v>
      </c>
      <c r="U682" s="5">
        <f t="shared" si="906"/>
        <v>2.0862303582138638E-2</v>
      </c>
      <c r="V682" s="5">
        <f t="shared" si="907"/>
        <v>5.0468634564716751E-3</v>
      </c>
      <c r="W682" s="5">
        <f t="shared" si="908"/>
        <v>0.11462291368101432</v>
      </c>
      <c r="X682" s="5">
        <f t="shared" si="909"/>
        <v>7.3548174486971221E-2</v>
      </c>
      <c r="Y682" s="5">
        <f t="shared" si="910"/>
        <v>2.3596215611041235E-2</v>
      </c>
      <c r="Z682" s="5">
        <f t="shared" si="911"/>
        <v>1.7128754594562753E-3</v>
      </c>
      <c r="AA682" s="5">
        <f t="shared" si="912"/>
        <v>4.4621222022249319E-3</v>
      </c>
      <c r="AB682" s="5">
        <f t="shared" si="913"/>
        <v>5.8120204938626897E-3</v>
      </c>
      <c r="AC682" s="5">
        <f t="shared" si="914"/>
        <v>5.2725134816583455E-4</v>
      </c>
      <c r="AD682" s="5">
        <f t="shared" si="915"/>
        <v>7.4649538178058958E-2</v>
      </c>
      <c r="AE682" s="5">
        <f t="shared" si="916"/>
        <v>4.7899124904212734E-2</v>
      </c>
      <c r="AF682" s="5">
        <f t="shared" si="917"/>
        <v>1.5367316547336137E-2</v>
      </c>
      <c r="AG682" s="5">
        <f t="shared" si="918"/>
        <v>3.2868299554989901E-3</v>
      </c>
      <c r="AH682" s="5">
        <f t="shared" si="919"/>
        <v>2.7476806146528745E-4</v>
      </c>
      <c r="AI682" s="5">
        <f t="shared" si="920"/>
        <v>7.1578389471220125E-4</v>
      </c>
      <c r="AJ682" s="5">
        <f t="shared" si="921"/>
        <v>9.3232557888481987E-4</v>
      </c>
      <c r="AK682" s="5">
        <f t="shared" si="922"/>
        <v>8.0958418824852172E-4</v>
      </c>
      <c r="AL682" s="5">
        <f t="shared" si="923"/>
        <v>3.5252816206702967E-5</v>
      </c>
      <c r="AM682" s="5">
        <f t="shared" si="924"/>
        <v>3.8893120903943611E-2</v>
      </c>
      <c r="AN682" s="5">
        <f t="shared" si="925"/>
        <v>2.4955900619894267E-2</v>
      </c>
      <c r="AO682" s="5">
        <f t="shared" si="926"/>
        <v>8.0065183929080089E-3</v>
      </c>
      <c r="AP682" s="5">
        <f t="shared" si="927"/>
        <v>1.7124697348429034E-3</v>
      </c>
      <c r="AQ682" s="5">
        <f t="shared" si="928"/>
        <v>2.7470297782777631E-4</v>
      </c>
      <c r="AR682" s="5">
        <f t="shared" si="929"/>
        <v>3.5261168433276502E-5</v>
      </c>
      <c r="AS682" s="5">
        <f t="shared" si="930"/>
        <v>9.185702420680423E-5</v>
      </c>
      <c r="AT682" s="5">
        <f t="shared" si="931"/>
        <v>1.1964596284005473E-4</v>
      </c>
      <c r="AU682" s="5">
        <f t="shared" si="932"/>
        <v>1.0389447838483586E-4</v>
      </c>
      <c r="AV682" s="5">
        <f t="shared" si="933"/>
        <v>6.7662516870419976E-5</v>
      </c>
      <c r="AW682" s="5">
        <f t="shared" si="934"/>
        <v>1.6368445719416314E-6</v>
      </c>
      <c r="AX682" s="5">
        <f t="shared" si="935"/>
        <v>1.6886405580083735E-2</v>
      </c>
      <c r="AY682" s="5">
        <f t="shared" si="936"/>
        <v>1.0835218405964121E-2</v>
      </c>
      <c r="AZ682" s="5">
        <f t="shared" si="937"/>
        <v>3.4762269965673029E-3</v>
      </c>
      <c r="BA682" s="5">
        <f t="shared" si="938"/>
        <v>7.435108783785876E-4</v>
      </c>
      <c r="BB682" s="5">
        <f t="shared" si="939"/>
        <v>1.1926905812246684E-4</v>
      </c>
      <c r="BC682" s="5">
        <f t="shared" si="940"/>
        <v>1.5305877709756505E-5</v>
      </c>
      <c r="BD682" s="5">
        <f t="shared" si="941"/>
        <v>3.7709077025708472E-6</v>
      </c>
      <c r="BE682" s="5">
        <f t="shared" si="942"/>
        <v>9.8233942749834307E-6</v>
      </c>
      <c r="BF682" s="5">
        <f t="shared" si="943"/>
        <v>1.2795205119444879E-5</v>
      </c>
      <c r="BG682" s="5">
        <f t="shared" si="944"/>
        <v>1.1110706372005315E-5</v>
      </c>
      <c r="BH682" s="5">
        <f t="shared" si="945"/>
        <v>7.2359799002351967E-6</v>
      </c>
      <c r="BI682" s="5">
        <f t="shared" si="946"/>
        <v>3.7700144969024255E-6</v>
      </c>
      <c r="BJ682" s="8">
        <f t="shared" si="947"/>
        <v>0.77693098498409818</v>
      </c>
      <c r="BK682" s="8">
        <f t="shared" si="948"/>
        <v>0.14754728231781505</v>
      </c>
      <c r="BL682" s="8">
        <f t="shared" si="949"/>
        <v>6.7305963950206812E-2</v>
      </c>
      <c r="BM682" s="8">
        <f t="shared" si="950"/>
        <v>0.61242086897653047</v>
      </c>
      <c r="BN682" s="8">
        <f t="shared" si="951"/>
        <v>0.37024265617365365</v>
      </c>
    </row>
    <row r="683" spans="1:66" x14ac:dyDescent="0.25">
      <c r="A683" t="s">
        <v>40</v>
      </c>
      <c r="B683" t="s">
        <v>317</v>
      </c>
      <c r="C683" t="s">
        <v>339</v>
      </c>
      <c r="D683" t="s">
        <v>527</v>
      </c>
      <c r="E683">
        <f>VLOOKUP(A683,home!$A$2:$E$405,3,FALSE)</f>
        <v>1.5047999999999999</v>
      </c>
      <c r="F683">
        <f>VLOOKUP(B683,home!$B$2:$E$405,3,FALSE)</f>
        <v>1.1629</v>
      </c>
      <c r="G683">
        <f>VLOOKUP(C683,away!$B$2:$E$405,4,FALSE)</f>
        <v>0.7974</v>
      </c>
      <c r="H683">
        <f>VLOOKUP(A683,away!$A$2:$E$405,3,FALSE)</f>
        <v>1.2</v>
      </c>
      <c r="I683">
        <f>VLOOKUP(C683,away!$B$2:$E$405,3,FALSE)</f>
        <v>0.66669999999999996</v>
      </c>
      <c r="J683">
        <f>VLOOKUP(B683,home!$B$2:$E$405,4,FALSE)</f>
        <v>0.95830000000000004</v>
      </c>
      <c r="K683" s="3">
        <f t="shared" si="896"/>
        <v>1.3953957130079999</v>
      </c>
      <c r="L683" s="3">
        <f t="shared" si="897"/>
        <v>0.76667833200000002</v>
      </c>
      <c r="M683" s="5">
        <f t="shared" si="898"/>
        <v>0.11508617941996549</v>
      </c>
      <c r="N683" s="5">
        <f t="shared" si="899"/>
        <v>0.16059076138908934</v>
      </c>
      <c r="O683" s="5">
        <f t="shared" si="900"/>
        <v>8.8234080073951879E-2</v>
      </c>
      <c r="P683" s="5">
        <f t="shared" si="901"/>
        <v>0.12312145707639703</v>
      </c>
      <c r="Q683" s="5">
        <f t="shared" si="902"/>
        <v>0.11204382999551299</v>
      </c>
      <c r="R683" s="5">
        <f t="shared" si="903"/>
        <v>3.3823578668325929E-2</v>
      </c>
      <c r="S683" s="5">
        <f t="shared" si="904"/>
        <v>3.2929438767139378E-2</v>
      </c>
      <c r="T683" s="5">
        <f t="shared" si="905"/>
        <v>8.5901576691851472E-2</v>
      </c>
      <c r="U683" s="5">
        <f t="shared" si="906"/>
        <v>4.7197276672370836E-2</v>
      </c>
      <c r="V683" s="5">
        <f t="shared" si="907"/>
        <v>3.9142845456740681E-3</v>
      </c>
      <c r="W683" s="5">
        <f t="shared" si="908"/>
        <v>5.2115160014911989E-2</v>
      </c>
      <c r="X683" s="5">
        <f t="shared" si="909"/>
        <v>3.995556395214582E-2</v>
      </c>
      <c r="Y683" s="5">
        <f t="shared" si="910"/>
        <v>1.5316532562475242E-2</v>
      </c>
      <c r="Z683" s="5">
        <f t="shared" si="911"/>
        <v>8.6439349585676339E-3</v>
      </c>
      <c r="AA683" s="5">
        <f t="shared" si="912"/>
        <v>1.2061709784705259E-2</v>
      </c>
      <c r="AB683" s="5">
        <f t="shared" si="913"/>
        <v>8.4154290625621849E-3</v>
      </c>
      <c r="AC683" s="5">
        <f t="shared" si="914"/>
        <v>2.6172365955666558E-4</v>
      </c>
      <c r="AD683" s="5">
        <f t="shared" si="915"/>
        <v>1.818031771688353E-2</v>
      </c>
      <c r="AE683" s="5">
        <f t="shared" si="916"/>
        <v>1.3938455662410315E-2</v>
      </c>
      <c r="AF683" s="5">
        <f t="shared" si="917"/>
        <v>5.3431559689563479E-3</v>
      </c>
      <c r="AG683" s="5">
        <f t="shared" si="918"/>
        <v>1.3654939686317653E-3</v>
      </c>
      <c r="AH683" s="5">
        <f t="shared" si="919"/>
        <v>1.6567794089877811E-3</v>
      </c>
      <c r="AI683" s="5">
        <f t="shared" si="920"/>
        <v>2.311862884701477E-3</v>
      </c>
      <c r="AJ683" s="5">
        <f t="shared" si="921"/>
        <v>1.6129817791873751E-3</v>
      </c>
      <c r="AK683" s="5">
        <f t="shared" si="922"/>
        <v>7.5024928661269314E-4</v>
      </c>
      <c r="AL683" s="5">
        <f t="shared" si="923"/>
        <v>1.1199884635458944E-5</v>
      </c>
      <c r="AM683" s="5">
        <f t="shared" si="924"/>
        <v>5.073747480652536E-3</v>
      </c>
      <c r="AN683" s="5">
        <f t="shared" si="925"/>
        <v>3.8899322554558887E-3</v>
      </c>
      <c r="AO683" s="5">
        <f t="shared" si="926"/>
        <v>1.4911633866029593E-3</v>
      </c>
      <c r="AP683" s="5">
        <f t="shared" si="927"/>
        <v>3.8108088599340928E-4</v>
      </c>
      <c r="AQ683" s="5">
        <f t="shared" si="928"/>
        <v>7.3041614507627313E-5</v>
      </c>
      <c r="AR683" s="5">
        <f t="shared" si="929"/>
        <v>2.5404337475493961E-4</v>
      </c>
      <c r="AS683" s="5">
        <f t="shared" si="930"/>
        <v>3.5449103605112743E-4</v>
      </c>
      <c r="AT683" s="5">
        <f t="shared" si="931"/>
        <v>2.4732763600275387E-4</v>
      </c>
      <c r="AU683" s="5">
        <f t="shared" si="932"/>
        <v>1.1503997432888192E-4</v>
      </c>
      <c r="AV683" s="5">
        <f t="shared" si="933"/>
        <v>4.0131571750768054E-5</v>
      </c>
      <c r="AW683" s="5">
        <f t="shared" si="934"/>
        <v>3.3282935409194726E-7</v>
      </c>
      <c r="AX683" s="5">
        <f t="shared" si="935"/>
        <v>1.1799809138979464E-3</v>
      </c>
      <c r="AY683" s="5">
        <f t="shared" si="936"/>
        <v>9.0466579885911322E-4</v>
      </c>
      <c r="AZ683" s="5">
        <f t="shared" si="937"/>
        <v>3.4679383284337621E-4</v>
      </c>
      <c r="BA683" s="5">
        <f t="shared" si="938"/>
        <v>8.8626439104082157E-5</v>
      </c>
      <c r="BB683" s="5">
        <f t="shared" si="939"/>
        <v>1.6986992625854322E-5</v>
      </c>
      <c r="BC683" s="5">
        <f t="shared" si="940"/>
        <v>2.6047118344172588E-6</v>
      </c>
      <c r="BD683" s="5">
        <f t="shared" si="941"/>
        <v>3.2461591802127987E-5</v>
      </c>
      <c r="BE683" s="5">
        <f t="shared" si="942"/>
        <v>4.5296766038105021E-5</v>
      </c>
      <c r="BF683" s="5">
        <f t="shared" si="943"/>
        <v>3.1603456571349069E-5</v>
      </c>
      <c r="BG683" s="5">
        <f t="shared" si="944"/>
        <v>1.4699775938631664E-5</v>
      </c>
      <c r="BH683" s="5">
        <f t="shared" si="945"/>
        <v>5.1280010817361935E-6</v>
      </c>
      <c r="BI683" s="5">
        <f t="shared" si="946"/>
        <v>1.4311181451510146E-6</v>
      </c>
      <c r="BJ683" s="8">
        <f t="shared" si="947"/>
        <v>0.51819947223524609</v>
      </c>
      <c r="BK683" s="8">
        <f t="shared" si="948"/>
        <v>0.27622894915222718</v>
      </c>
      <c r="BL683" s="8">
        <f t="shared" si="949"/>
        <v>0.1972056019238709</v>
      </c>
      <c r="BM683" s="8">
        <f t="shared" si="950"/>
        <v>0.36647373867716415</v>
      </c>
      <c r="BN683" s="8">
        <f t="shared" si="951"/>
        <v>0.6328998866232427</v>
      </c>
    </row>
    <row r="684" spans="1:66" x14ac:dyDescent="0.25">
      <c r="A684" t="s">
        <v>10</v>
      </c>
      <c r="B684" t="s">
        <v>240</v>
      </c>
      <c r="C684" t="s">
        <v>245</v>
      </c>
      <c r="D684" t="s">
        <v>528</v>
      </c>
      <c r="E684">
        <f>VLOOKUP(A684,home!$A$2:$E$405,3,FALSE)</f>
        <v>1.5425</v>
      </c>
      <c r="F684">
        <f>VLOOKUP(B684,home!$B$2:$E$405,3,FALSE)</f>
        <v>1.1059000000000001</v>
      </c>
      <c r="G684">
        <f>VLOOKUP(C684,away!$B$2:$E$405,4,FALSE)</f>
        <v>0.41949999999999998</v>
      </c>
      <c r="H684">
        <f>VLOOKUP(A684,away!$A$2:$E$405,3,FALSE)</f>
        <v>1.4443999999999999</v>
      </c>
      <c r="I684">
        <f>VLOOKUP(C684,away!$B$2:$E$405,3,FALSE)</f>
        <v>1.5883</v>
      </c>
      <c r="J684">
        <f>VLOOKUP(B684,home!$B$2:$E$405,4,FALSE)</f>
        <v>0.85519999999999996</v>
      </c>
      <c r="K684" s="3">
        <f t="shared" si="896"/>
        <v>0.71560438962500006</v>
      </c>
      <c r="L684" s="3">
        <f t="shared" si="897"/>
        <v>1.9619489727039998</v>
      </c>
      <c r="M684" s="5">
        <f t="shared" si="898"/>
        <v>6.873110872828643E-2</v>
      </c>
      <c r="N684" s="5">
        <f t="shared" si="899"/>
        <v>4.9184283109754923E-2</v>
      </c>
      <c r="O684" s="5">
        <f t="shared" si="900"/>
        <v>0.13484692816226845</v>
      </c>
      <c r="P684" s="5">
        <f t="shared" si="901"/>
        <v>9.6497053720366349E-2</v>
      </c>
      <c r="Q684" s="5">
        <f t="shared" si="902"/>
        <v>1.7598244446949681E-2</v>
      </c>
      <c r="R684" s="5">
        <f t="shared" si="903"/>
        <v>0.13228139609012635</v>
      </c>
      <c r="S684" s="5">
        <f t="shared" si="904"/>
        <v>3.3869966413327436E-2</v>
      </c>
      <c r="T684" s="5">
        <f t="shared" si="905"/>
        <v>3.4526857614086796E-2</v>
      </c>
      <c r="U684" s="5">
        <f t="shared" si="906"/>
        <v>9.4661147707817736E-2</v>
      </c>
      <c r="V684" s="5">
        <f t="shared" si="907"/>
        <v>5.283636848594662E-3</v>
      </c>
      <c r="W684" s="5">
        <f t="shared" si="908"/>
        <v>4.1977936586436596E-3</v>
      </c>
      <c r="X684" s="5">
        <f t="shared" si="909"/>
        <v>8.2358569561992914E-3</v>
      </c>
      <c r="Y684" s="5">
        <f t="shared" si="910"/>
        <v>8.0791655472761473E-3</v>
      </c>
      <c r="Z684" s="5">
        <f t="shared" si="911"/>
        <v>8.6509783055624775E-2</v>
      </c>
      <c r="AA684" s="5">
        <f t="shared" si="912"/>
        <v>6.1906780500111544E-2</v>
      </c>
      <c r="AB684" s="5">
        <f t="shared" si="913"/>
        <v>2.2150381936715584E-2</v>
      </c>
      <c r="AC684" s="5">
        <f t="shared" si="914"/>
        <v>4.6363229679713646E-4</v>
      </c>
      <c r="AD684" s="5">
        <f t="shared" si="915"/>
        <v>7.5098989221634776E-4</v>
      </c>
      <c r="AE684" s="5">
        <f t="shared" si="916"/>
        <v>1.473403847544951E-3</v>
      </c>
      <c r="AF684" s="5">
        <f t="shared" si="917"/>
        <v>1.4453715825344688E-3</v>
      </c>
      <c r="AG684" s="5">
        <f t="shared" si="918"/>
        <v>9.4524843050968529E-4</v>
      </c>
      <c r="AH684" s="5">
        <f t="shared" si="919"/>
        <v>4.2431944998707241E-2</v>
      </c>
      <c r="AI684" s="5">
        <f t="shared" si="920"/>
        <v>3.0364486101401474E-2</v>
      </c>
      <c r="AJ684" s="5">
        <f t="shared" si="921"/>
        <v>1.0864479771435096E-2</v>
      </c>
      <c r="AK684" s="5">
        <f t="shared" si="922"/>
        <v>2.5915564718103248E-3</v>
      </c>
      <c r="AL684" s="5">
        <f t="shared" si="923"/>
        <v>2.6037205846567468E-5</v>
      </c>
      <c r="AM684" s="5">
        <f t="shared" si="924"/>
        <v>1.0748233268680485E-4</v>
      </c>
      <c r="AN684" s="5">
        <f t="shared" si="925"/>
        <v>2.108748521987063E-4</v>
      </c>
      <c r="AO684" s="5">
        <f t="shared" si="926"/>
        <v>2.0686284982017984E-4</v>
      </c>
      <c r="AP684" s="5">
        <f t="shared" si="927"/>
        <v>1.3528478523177457E-4</v>
      </c>
      <c r="AQ684" s="5">
        <f t="shared" si="928"/>
        <v>6.6355461351990354E-5</v>
      </c>
      <c r="AR684" s="5">
        <f t="shared" si="929"/>
        <v>1.6649862180009248E-2</v>
      </c>
      <c r="AS684" s="5">
        <f t="shared" si="930"/>
        <v>1.191471446266589E-2</v>
      </c>
      <c r="AT684" s="5">
        <f t="shared" si="931"/>
        <v>4.2631109853060916E-3</v>
      </c>
      <c r="AU684" s="5">
        <f t="shared" si="932"/>
        <v>1.0169003115145332E-3</v>
      </c>
      <c r="AV684" s="5">
        <f t="shared" si="933"/>
        <v>1.8192458168270743E-4</v>
      </c>
      <c r="AW684" s="5">
        <f t="shared" si="934"/>
        <v>1.015436054516101E-6</v>
      </c>
      <c r="AX684" s="5">
        <f t="shared" si="935"/>
        <v>1.2819138179635359E-5</v>
      </c>
      <c r="AY684" s="5">
        <f t="shared" si="936"/>
        <v>2.5150494982486214E-5</v>
      </c>
      <c r="AZ684" s="5">
        <f t="shared" si="937"/>
        <v>2.4671993896942969E-5</v>
      </c>
      <c r="BA684" s="5">
        <f t="shared" si="938"/>
        <v>1.6135064360222207E-5</v>
      </c>
      <c r="BB684" s="5">
        <f t="shared" si="939"/>
        <v>7.9140432365127223E-6</v>
      </c>
      <c r="BC684" s="5">
        <f t="shared" si="940"/>
        <v>3.105389799562232E-6</v>
      </c>
      <c r="BD684" s="5">
        <f t="shared" si="941"/>
        <v>5.4443633332887246E-3</v>
      </c>
      <c r="BE684" s="5">
        <f t="shared" si="942"/>
        <v>3.8960103000148087E-3</v>
      </c>
      <c r="BF684" s="5">
        <f t="shared" si="943"/>
        <v>1.3940010363574051E-3</v>
      </c>
      <c r="BG684" s="5">
        <f t="shared" si="944"/>
        <v>3.3251775358638622E-4</v>
      </c>
      <c r="BH684" s="5">
        <f t="shared" si="945"/>
        <v>5.948779102366551E-5</v>
      </c>
      <c r="BI684" s="5">
        <f t="shared" si="946"/>
        <v>8.5139448771259445E-6</v>
      </c>
      <c r="BJ684" s="8">
        <f t="shared" si="947"/>
        <v>0.12725387149146078</v>
      </c>
      <c r="BK684" s="8">
        <f t="shared" si="948"/>
        <v>0.20489658570820107</v>
      </c>
      <c r="BL684" s="8">
        <f t="shared" si="949"/>
        <v>0.57726050842072063</v>
      </c>
      <c r="BM684" s="8">
        <f t="shared" si="950"/>
        <v>0.49675759935932684</v>
      </c>
      <c r="BN684" s="8">
        <f t="shared" si="951"/>
        <v>0.4991390142577522</v>
      </c>
    </row>
    <row r="685" spans="1:66" x14ac:dyDescent="0.25">
      <c r="A685" t="s">
        <v>10</v>
      </c>
      <c r="B685" t="s">
        <v>241</v>
      </c>
      <c r="C685" t="s">
        <v>247</v>
      </c>
      <c r="D685" t="s">
        <v>528</v>
      </c>
      <c r="E685">
        <f>VLOOKUP(A685,home!$A$2:$E$405,3,FALSE)</f>
        <v>1.5425</v>
      </c>
      <c r="F685">
        <f>VLOOKUP(B685,home!$B$2:$E$405,3,FALSE)</f>
        <v>1.1440999999999999</v>
      </c>
      <c r="G685">
        <f>VLOOKUP(C685,away!$B$2:$E$405,4,FALSE)</f>
        <v>1.3729</v>
      </c>
      <c r="H685">
        <f>VLOOKUP(A685,away!$A$2:$E$405,3,FALSE)</f>
        <v>1.4443999999999999</v>
      </c>
      <c r="I685">
        <f>VLOOKUP(C685,away!$B$2:$E$405,3,FALSE)</f>
        <v>1.2218</v>
      </c>
      <c r="J685">
        <f>VLOOKUP(B685,home!$B$2:$E$405,4,FALSE)</f>
        <v>1.0181</v>
      </c>
      <c r="K685" s="3">
        <f t="shared" si="896"/>
        <v>2.4228585678249996</v>
      </c>
      <c r="L685" s="3">
        <f t="shared" si="897"/>
        <v>1.7967102193519999</v>
      </c>
      <c r="M685" s="5">
        <f t="shared" si="898"/>
        <v>1.4704984115655509E-2</v>
      </c>
      <c r="N685" s="5">
        <f t="shared" si="899"/>
        <v>3.5628096754346479E-2</v>
      </c>
      <c r="O685" s="5">
        <f t="shared" si="900"/>
        <v>2.642059523600708E-2</v>
      </c>
      <c r="P685" s="5">
        <f t="shared" si="901"/>
        <v>6.401336553459612E-2</v>
      </c>
      <c r="Q685" s="5">
        <f t="shared" si="902"/>
        <v>4.3160919738283211E-2</v>
      </c>
      <c r="R685" s="5">
        <f t="shared" si="903"/>
        <v>2.3735076730948348E-2</v>
      </c>
      <c r="S685" s="5">
        <f t="shared" si="904"/>
        <v>6.9665341608618855E-2</v>
      </c>
      <c r="T685" s="5">
        <f t="shared" si="905"/>
        <v>7.7547665570404878E-2</v>
      </c>
      <c r="U685" s="5">
        <f t="shared" si="906"/>
        <v>5.7506734015561993E-2</v>
      </c>
      <c r="V685" s="5">
        <f t="shared" si="907"/>
        <v>3.3696156217894208E-2</v>
      </c>
      <c r="W685" s="5">
        <f t="shared" si="908"/>
        <v>3.4857601394368873E-2</v>
      </c>
      <c r="X685" s="5">
        <f t="shared" si="909"/>
        <v>6.2629008647361067E-2</v>
      </c>
      <c r="Y685" s="5">
        <f t="shared" si="910"/>
        <v>5.6263089932299219E-2</v>
      </c>
      <c r="Z685" s="5">
        <f t="shared" si="911"/>
        <v>1.4215018306532918E-2</v>
      </c>
      <c r="AA685" s="5">
        <f t="shared" si="912"/>
        <v>3.4440978895772495E-2</v>
      </c>
      <c r="AB685" s="5">
        <f t="shared" si="913"/>
        <v>4.1722810400951195E-2</v>
      </c>
      <c r="AC685" s="5">
        <f t="shared" si="914"/>
        <v>9.1678285238271894E-3</v>
      </c>
      <c r="AD685" s="5">
        <f t="shared" si="915"/>
        <v>2.1113759548043821E-2</v>
      </c>
      <c r="AE685" s="5">
        <f t="shared" si="916"/>
        <v>3.7935307548911189E-2</v>
      </c>
      <c r="AF685" s="5">
        <f t="shared" si="917"/>
        <v>3.4079377373694909E-2</v>
      </c>
      <c r="AG685" s="5">
        <f t="shared" si="918"/>
        <v>2.0410255198823654E-2</v>
      </c>
      <c r="AH685" s="5">
        <f t="shared" si="919"/>
        <v>6.3850671649058654E-3</v>
      </c>
      <c r="AI685" s="5">
        <f t="shared" si="920"/>
        <v>1.5470114686630256E-2</v>
      </c>
      <c r="AJ685" s="5">
        <f t="shared" si="921"/>
        <v>1.8740949956868737E-2</v>
      </c>
      <c r="AK685" s="5">
        <f t="shared" si="922"/>
        <v>1.5135557057392994E-2</v>
      </c>
      <c r="AL685" s="5">
        <f t="shared" si="923"/>
        <v>1.5963663852705523E-3</v>
      </c>
      <c r="AM685" s="5">
        <f t="shared" si="924"/>
        <v>1.0231130643994973E-2</v>
      </c>
      <c r="AN685" s="5">
        <f t="shared" si="925"/>
        <v>1.8382376983591173E-2</v>
      </c>
      <c r="AO685" s="5">
        <f t="shared" si="926"/>
        <v>1.6513902291199631E-2</v>
      </c>
      <c r="AP685" s="5">
        <f t="shared" si="927"/>
        <v>9.8902323359929267E-3</v>
      </c>
      <c r="AQ685" s="5">
        <f t="shared" si="928"/>
        <v>4.4424703774610247E-3</v>
      </c>
      <c r="AR685" s="5">
        <f t="shared" si="929"/>
        <v>2.2944230852870542E-3</v>
      </c>
      <c r="AS685" s="5">
        <f t="shared" si="930"/>
        <v>5.5590626304032097E-3</v>
      </c>
      <c r="AT685" s="5">
        <f t="shared" si="931"/>
        <v>6.7344112615740984E-3</v>
      </c>
      <c r="AU685" s="5">
        <f t="shared" si="932"/>
        <v>5.4388420081206562E-3</v>
      </c>
      <c r="AV685" s="5">
        <f t="shared" si="933"/>
        <v>3.2943862396054148E-3</v>
      </c>
      <c r="AW685" s="5">
        <f t="shared" si="934"/>
        <v>1.9303505106338511E-4</v>
      </c>
      <c r="AX685" s="5">
        <f t="shared" si="935"/>
        <v>4.1314304232233558E-3</v>
      </c>
      <c r="AY685" s="5">
        <f t="shared" si="936"/>
        <v>7.4229832619471595E-3</v>
      </c>
      <c r="AZ685" s="5">
        <f t="shared" si="937"/>
        <v>6.6684749424096544E-3</v>
      </c>
      <c r="BA685" s="5">
        <f t="shared" si="938"/>
        <v>3.9937723588400545E-3</v>
      </c>
      <c r="BB685" s="5">
        <f t="shared" si="939"/>
        <v>1.7939129027233678E-3</v>
      </c>
      <c r="BC685" s="5">
        <f t="shared" si="940"/>
        <v>6.4462832899009716E-4</v>
      </c>
      <c r="BD685" s="5">
        <f t="shared" si="941"/>
        <v>6.8706890080873272E-4</v>
      </c>
      <c r="BE685" s="5">
        <f t="shared" si="942"/>
        <v>1.664670773010543E-3</v>
      </c>
      <c r="BF685" s="5">
        <f t="shared" si="943"/>
        <v>2.0166309224982294E-3</v>
      </c>
      <c r="BG685" s="5">
        <f t="shared" si="944"/>
        <v>1.6286705029052229E-3</v>
      </c>
      <c r="BH685" s="5">
        <f t="shared" si="945"/>
        <v>9.8650957053194265E-4</v>
      </c>
      <c r="BI685" s="5">
        <f t="shared" si="946"/>
        <v>4.780346330409356E-4</v>
      </c>
      <c r="BJ685" s="8">
        <f t="shared" si="947"/>
        <v>0.50774039655691072</v>
      </c>
      <c r="BK685" s="8">
        <f t="shared" si="948"/>
        <v>0.20026702564780957</v>
      </c>
      <c r="BL685" s="8">
        <f t="shared" si="949"/>
        <v>0.2703405946728249</v>
      </c>
      <c r="BM685" s="8">
        <f t="shared" si="950"/>
        <v>0.77767004886335778</v>
      </c>
      <c r="BN685" s="8">
        <f t="shared" si="951"/>
        <v>0.20766303810983675</v>
      </c>
    </row>
    <row r="686" spans="1:66" x14ac:dyDescent="0.25">
      <c r="A686" t="s">
        <v>10</v>
      </c>
      <c r="B686" t="s">
        <v>46</v>
      </c>
      <c r="C686" t="s">
        <v>12</v>
      </c>
      <c r="D686" t="s">
        <v>528</v>
      </c>
      <c r="E686">
        <f>VLOOKUP(A686,home!$A$2:$E$405,3,FALSE)</f>
        <v>1.5425</v>
      </c>
      <c r="F686">
        <f>VLOOKUP(B686,home!$B$2:$E$405,3,FALSE)</f>
        <v>1.4491000000000001</v>
      </c>
      <c r="G686">
        <f>VLOOKUP(C686,away!$B$2:$E$405,4,FALSE)</f>
        <v>0.87709999999999999</v>
      </c>
      <c r="H686">
        <f>VLOOKUP(A686,away!$A$2:$E$405,3,FALSE)</f>
        <v>1.4443999999999999</v>
      </c>
      <c r="I686">
        <f>VLOOKUP(C686,away!$B$2:$E$405,3,FALSE)</f>
        <v>1.0589</v>
      </c>
      <c r="J686">
        <f>VLOOKUP(B686,home!$B$2:$E$405,4,FALSE)</f>
        <v>0.8145</v>
      </c>
      <c r="K686" s="3">
        <f t="shared" si="896"/>
        <v>1.9605261534249998</v>
      </c>
      <c r="L686" s="3">
        <f t="shared" si="897"/>
        <v>1.2457575178199998</v>
      </c>
      <c r="M686" s="5">
        <f t="shared" si="898"/>
        <v>4.0506870744536259E-2</v>
      </c>
      <c r="N686" s="5">
        <f t="shared" si="899"/>
        <v>7.941477948806934E-2</v>
      </c>
      <c r="O686" s="5">
        <f t="shared" si="900"/>
        <v>5.0461738753369054E-2</v>
      </c>
      <c r="P686" s="5">
        <f t="shared" si="901"/>
        <v>9.8931558573279871E-2</v>
      </c>
      <c r="Q686" s="5">
        <f t="shared" si="902"/>
        <v>7.7847376077419594E-2</v>
      </c>
      <c r="R686" s="5">
        <f t="shared" si="903"/>
        <v>3.1431545207139172E-2</v>
      </c>
      <c r="S686" s="5">
        <f t="shared" si="904"/>
        <v>6.0406130502307975E-2</v>
      </c>
      <c r="T686" s="5">
        <f t="shared" si="905"/>
        <v>9.6978953991006242E-2</v>
      </c>
      <c r="U686" s="5">
        <f t="shared" si="906"/>
        <v>6.1622366421156552E-2</v>
      </c>
      <c r="V686" s="5">
        <f t="shared" si="907"/>
        <v>1.6392480057857699E-2</v>
      </c>
      <c r="W686" s="5">
        <f t="shared" si="908"/>
        <v>5.0873938925097589E-2</v>
      </c>
      <c r="X686" s="5">
        <f t="shared" si="909"/>
        <v>6.3376591877055827E-2</v>
      </c>
      <c r="Y686" s="5">
        <f t="shared" si="910"/>
        <v>3.9475932892326128E-2</v>
      </c>
      <c r="Z686" s="5">
        <f t="shared" si="911"/>
        <v>1.3052027912830938E-2</v>
      </c>
      <c r="AA686" s="5">
        <f t="shared" si="912"/>
        <v>2.558884207833817E-2</v>
      </c>
      <c r="AB686" s="5">
        <f t="shared" si="913"/>
        <v>2.5083797065222062E-2</v>
      </c>
      <c r="AC686" s="5">
        <f t="shared" si="914"/>
        <v>2.5022508083150613E-3</v>
      </c>
      <c r="AD686" s="5">
        <f t="shared" si="915"/>
        <v>2.4934921947600004E-2</v>
      </c>
      <c r="AE686" s="5">
        <f t="shared" si="916"/>
        <v>3.1062866472477611E-2</v>
      </c>
      <c r="AF686" s="5">
        <f t="shared" si="917"/>
        <v>1.9348399716563908E-2</v>
      </c>
      <c r="AG686" s="5">
        <f t="shared" si="918"/>
        <v>8.0344714682319494E-3</v>
      </c>
      <c r="AH686" s="5">
        <f t="shared" si="919"/>
        <v>4.0649154738014075E-3</v>
      </c>
      <c r="AI686" s="5">
        <f t="shared" si="920"/>
        <v>7.969373097849633E-3</v>
      </c>
      <c r="AJ686" s="5">
        <f t="shared" si="921"/>
        <v>7.8120821923679104E-3</v>
      </c>
      <c r="AK686" s="5">
        <f t="shared" si="922"/>
        <v>5.1052638169476654E-3</v>
      </c>
      <c r="AL686" s="5">
        <f t="shared" si="923"/>
        <v>2.4445390903591224E-4</v>
      </c>
      <c r="AM686" s="5">
        <f t="shared" si="924"/>
        <v>9.7771133223761592E-3</v>
      </c>
      <c r="AN686" s="5">
        <f t="shared" si="925"/>
        <v>1.2179912423928173E-2</v>
      </c>
      <c r="AO686" s="5">
        <f t="shared" si="926"/>
        <v>7.5866087342488725E-3</v>
      </c>
      <c r="AP686" s="5">
        <f t="shared" si="927"/>
        <v>3.1503582884831361E-3</v>
      </c>
      <c r="AQ686" s="5">
        <f t="shared" si="928"/>
        <v>9.8114563042610401E-4</v>
      </c>
      <c r="AR686" s="5">
        <f t="shared" si="929"/>
        <v>1.0127798021581892E-3</v>
      </c>
      <c r="AS686" s="5">
        <f t="shared" si="930"/>
        <v>1.9855812897917268E-3</v>
      </c>
      <c r="AT686" s="5">
        <f t="shared" si="931"/>
        <v>1.9463920241940126E-3</v>
      </c>
      <c r="AU686" s="5">
        <f t="shared" si="932"/>
        <v>1.2719841560833954E-3</v>
      </c>
      <c r="AV686" s="5">
        <f t="shared" si="933"/>
        <v>6.2343955118593136E-4</v>
      </c>
      <c r="AW686" s="5">
        <f t="shared" si="934"/>
        <v>1.6584433548443618E-5</v>
      </c>
      <c r="AX686" s="5">
        <f t="shared" si="935"/>
        <v>3.1947143955864126E-3</v>
      </c>
      <c r="AY686" s="5">
        <f t="shared" si="936"/>
        <v>3.9798394755895493E-3</v>
      </c>
      <c r="AZ686" s="5">
        <f t="shared" si="937"/>
        <v>2.4789574732162444E-3</v>
      </c>
      <c r="BA686" s="5">
        <f t="shared" si="938"/>
        <v>1.0293933028717359E-3</v>
      </c>
      <c r="BB686" s="5">
        <f t="shared" si="939"/>
        <v>3.2059361146150636E-4</v>
      </c>
      <c r="BC686" s="5">
        <f t="shared" si="940"/>
        <v>7.9876380328647068E-5</v>
      </c>
      <c r="BD686" s="5">
        <f t="shared" si="941"/>
        <v>2.1027967540580286E-4</v>
      </c>
      <c r="BE686" s="5">
        <f t="shared" si="942"/>
        <v>4.1225880316679624E-4</v>
      </c>
      <c r="BF686" s="5">
        <f t="shared" si="943"/>
        <v>4.0412208279409664E-4</v>
      </c>
      <c r="BG686" s="5">
        <f t="shared" si="944"/>
        <v>2.6409730416480318E-4</v>
      </c>
      <c r="BH686" s="5">
        <f t="shared" si="945"/>
        <v>1.2944241796603354E-4</v>
      </c>
      <c r="BI686" s="5">
        <f t="shared" si="946"/>
        <v>5.0755049156995712E-5</v>
      </c>
      <c r="BJ686" s="8">
        <f t="shared" si="947"/>
        <v>0.53610674589436469</v>
      </c>
      <c r="BK686" s="8">
        <f t="shared" si="948"/>
        <v>0.22296358407092234</v>
      </c>
      <c r="BL686" s="8">
        <f t="shared" si="949"/>
        <v>0.22745105626225939</v>
      </c>
      <c r="BM686" s="8">
        <f t="shared" si="950"/>
        <v>0.61701629025452298</v>
      </c>
      <c r="BN686" s="8">
        <f t="shared" si="951"/>
        <v>0.3785938688438133</v>
      </c>
    </row>
    <row r="687" spans="1:66" x14ac:dyDescent="0.25">
      <c r="A687" t="s">
        <v>10</v>
      </c>
      <c r="B687" t="s">
        <v>43</v>
      </c>
      <c r="C687" t="s">
        <v>48</v>
      </c>
      <c r="D687" t="s">
        <v>528</v>
      </c>
      <c r="E687">
        <f>VLOOKUP(A687,home!$A$2:$E$405,3,FALSE)</f>
        <v>1.5425</v>
      </c>
      <c r="F687">
        <f>VLOOKUP(B687,home!$B$2:$E$405,3,FALSE)</f>
        <v>1.2585</v>
      </c>
      <c r="G687">
        <f>VLOOKUP(C687,away!$B$2:$E$405,4,FALSE)</f>
        <v>1.1821999999999999</v>
      </c>
      <c r="H687">
        <f>VLOOKUP(A687,away!$A$2:$E$405,3,FALSE)</f>
        <v>1.4443999999999999</v>
      </c>
      <c r="I687">
        <f>VLOOKUP(C687,away!$B$2:$E$405,3,FALSE)</f>
        <v>1.2218</v>
      </c>
      <c r="J687">
        <f>VLOOKUP(B687,home!$B$2:$E$405,4,FALSE)</f>
        <v>0.85519999999999996</v>
      </c>
      <c r="K687" s="3">
        <f t="shared" si="896"/>
        <v>2.2949294947499999</v>
      </c>
      <c r="L687" s="3">
        <f t="shared" si="897"/>
        <v>1.5092295251839998</v>
      </c>
      <c r="M687" s="5">
        <f t="shared" si="898"/>
        <v>2.2277924580746518E-2</v>
      </c>
      <c r="N687" s="5">
        <f t="shared" si="899"/>
        <v>5.1126266202171207E-2</v>
      </c>
      <c r="O687" s="5">
        <f t="shared" si="900"/>
        <v>3.3622501537085028E-2</v>
      </c>
      <c r="P687" s="5">
        <f t="shared" si="901"/>
        <v>7.7161270464733631E-2</v>
      </c>
      <c r="Q687" s="5">
        <f t="shared" si="902"/>
        <v>5.8665588131901383E-2</v>
      </c>
      <c r="R687" s="5">
        <f t="shared" si="903"/>
        <v>2.5372036015156571E-2</v>
      </c>
      <c r="S687" s="5">
        <f t="shared" si="904"/>
        <v>6.6813468621728614E-2</v>
      </c>
      <c r="T687" s="5">
        <f t="shared" si="905"/>
        <v>8.853983772094963E-2</v>
      </c>
      <c r="U687" s="5">
        <f t="shared" si="906"/>
        <v>5.8227033793042074E-2</v>
      </c>
      <c r="V687" s="5">
        <f t="shared" si="907"/>
        <v>2.5712609231031771E-2</v>
      </c>
      <c r="W687" s="5">
        <f t="shared" si="908"/>
        <v>4.4877796176918686E-2</v>
      </c>
      <c r="X687" s="5">
        <f t="shared" si="909"/>
        <v>6.7730895015395309E-2</v>
      </c>
      <c r="Y687" s="5">
        <f t="shared" si="910"/>
        <v>5.1110733262186209E-2</v>
      </c>
      <c r="Z687" s="5">
        <f t="shared" si="911"/>
        <v>1.2764075289368692E-2</v>
      </c>
      <c r="AA687" s="5">
        <f t="shared" si="912"/>
        <v>2.9292652854781848E-2</v>
      </c>
      <c r="AB687" s="5">
        <f t="shared" si="913"/>
        <v>3.3612286507955828E-2</v>
      </c>
      <c r="AC687" s="5">
        <f t="shared" si="914"/>
        <v>5.5660974725185988E-3</v>
      </c>
      <c r="AD687" s="5">
        <f t="shared" si="915"/>
        <v>2.5747844526447378E-2</v>
      </c>
      <c r="AE687" s="5">
        <f t="shared" si="916"/>
        <v>3.8859407169161621E-2</v>
      </c>
      <c r="AF687" s="5">
        <f t="shared" si="917"/>
        <v>2.9323882315422763E-2</v>
      </c>
      <c r="AG687" s="5">
        <f t="shared" si="918"/>
        <v>1.4752156327818986E-2</v>
      </c>
      <c r="AH687" s="5">
        <f t="shared" si="919"/>
        <v>4.8159798220966856E-3</v>
      </c>
      <c r="AI687" s="5">
        <f t="shared" si="920"/>
        <v>1.1052334139850541E-2</v>
      </c>
      <c r="AJ687" s="5">
        <f t="shared" si="921"/>
        <v>1.268216380168769E-2</v>
      </c>
      <c r="AK687" s="5">
        <f t="shared" si="922"/>
        <v>9.701557255247956E-3</v>
      </c>
      <c r="AL687" s="5">
        <f t="shared" si="923"/>
        <v>7.7114392043728928E-4</v>
      </c>
      <c r="AM687" s="5">
        <f t="shared" si="924"/>
        <v>1.1817897565996284E-2</v>
      </c>
      <c r="AN687" s="5">
        <f t="shared" si="925"/>
        <v>1.7835919932201721E-2</v>
      </c>
      <c r="AO687" s="5">
        <f t="shared" si="926"/>
        <v>1.3459248485248322E-2</v>
      </c>
      <c r="AP687" s="5">
        <f t="shared" si="927"/>
        <v>6.7710317335749276E-3</v>
      </c>
      <c r="AQ687" s="5">
        <f t="shared" si="928"/>
        <v>2.5547602520672717E-3</v>
      </c>
      <c r="AR687" s="5">
        <f t="shared" si="929"/>
        <v>1.4536837880397416E-3</v>
      </c>
      <c r="AS687" s="5">
        <f t="shared" si="930"/>
        <v>3.3361018012123102E-3</v>
      </c>
      <c r="AT687" s="5">
        <f t="shared" si="931"/>
        <v>3.8280592105453663E-3</v>
      </c>
      <c r="AU687" s="5">
        <f t="shared" si="932"/>
        <v>2.9283753299766541E-3</v>
      </c>
      <c r="AV687" s="5">
        <f t="shared" si="933"/>
        <v>1.6801037291154222E-3</v>
      </c>
      <c r="AW687" s="5">
        <f t="shared" si="934"/>
        <v>7.4192085428721115E-5</v>
      </c>
      <c r="AX687" s="5">
        <f t="shared" si="935"/>
        <v>4.5202069483565145E-3</v>
      </c>
      <c r="AY687" s="5">
        <f t="shared" si="936"/>
        <v>6.8220297864015197E-3</v>
      </c>
      <c r="AZ687" s="5">
        <f t="shared" si="937"/>
        <v>5.1480043876609358E-3</v>
      </c>
      <c r="BA687" s="5">
        <f t="shared" si="938"/>
        <v>2.5898400725448858E-3</v>
      </c>
      <c r="BB687" s="5">
        <f t="shared" si="939"/>
        <v>9.7716577574735362E-4</v>
      </c>
      <c r="BC687" s="5">
        <f t="shared" si="940"/>
        <v>2.9495348795144686E-4</v>
      </c>
      <c r="BD687" s="5">
        <f t="shared" si="941"/>
        <v>3.6565708219848286E-4</v>
      </c>
      <c r="BE687" s="5">
        <f t="shared" si="942"/>
        <v>8.391572229015234E-4</v>
      </c>
      <c r="BF687" s="5">
        <f t="shared" si="943"/>
        <v>9.6290333078460314E-4</v>
      </c>
      <c r="BG687" s="5">
        <f t="shared" si="944"/>
        <v>7.3659841813686724E-4</v>
      </c>
      <c r="BH687" s="5">
        <f t="shared" si="945"/>
        <v>4.2261035889212258E-4</v>
      </c>
      <c r="BI687" s="5">
        <f t="shared" si="946"/>
        <v>1.93972195481683E-4</v>
      </c>
      <c r="BJ687" s="8">
        <f t="shared" si="947"/>
        <v>0.54352546527612455</v>
      </c>
      <c r="BK687" s="8">
        <f t="shared" si="948"/>
        <v>0.20512454407759792</v>
      </c>
      <c r="BL687" s="8">
        <f t="shared" si="949"/>
        <v>0.23512576819418896</v>
      </c>
      <c r="BM687" s="8">
        <f t="shared" si="950"/>
        <v>0.72156642820451311</v>
      </c>
      <c r="BN687" s="8">
        <f t="shared" si="951"/>
        <v>0.26822558693179432</v>
      </c>
    </row>
    <row r="688" spans="1:66" x14ac:dyDescent="0.25">
      <c r="A688" t="s">
        <v>13</v>
      </c>
      <c r="B688" t="s">
        <v>14</v>
      </c>
      <c r="C688" t="s">
        <v>62</v>
      </c>
      <c r="D688" t="s">
        <v>528</v>
      </c>
      <c r="E688">
        <f>VLOOKUP(A688,home!$A$2:$E$405,3,FALSE)</f>
        <v>1.4837</v>
      </c>
      <c r="F688">
        <f>VLOOKUP(B688,home!$B$2:$E$405,3,FALSE)</f>
        <v>1.1894</v>
      </c>
      <c r="G688">
        <f>VLOOKUP(C688,away!$B$2:$E$405,4,FALSE)</f>
        <v>1.1496999999999999</v>
      </c>
      <c r="H688">
        <f>VLOOKUP(A688,away!$A$2:$E$405,3,FALSE)</f>
        <v>1.2190000000000001</v>
      </c>
      <c r="I688">
        <f>VLOOKUP(C688,away!$B$2:$E$405,3,FALSE)</f>
        <v>1.3512</v>
      </c>
      <c r="J688">
        <f>VLOOKUP(B688,home!$B$2:$E$405,4,FALSE)</f>
        <v>0.82030000000000003</v>
      </c>
      <c r="K688" s="3">
        <f t="shared" si="896"/>
        <v>2.0288902831660001</v>
      </c>
      <c r="L688" s="3">
        <f t="shared" si="897"/>
        <v>1.3511266298400002</v>
      </c>
      <c r="M688" s="5">
        <f t="shared" si="898"/>
        <v>3.4046878894662728E-2</v>
      </c>
      <c r="N688" s="5">
        <f t="shared" si="899"/>
        <v>6.9077381761510778E-2</v>
      </c>
      <c r="O688" s="5">
        <f t="shared" si="900"/>
        <v>4.6001644737516278E-2</v>
      </c>
      <c r="P688" s="5">
        <f t="shared" si="901"/>
        <v>9.3332290017601127E-2</v>
      </c>
      <c r="Q688" s="5">
        <f t="shared" si="902"/>
        <v>7.0075214321238755E-2</v>
      </c>
      <c r="R688" s="5">
        <f t="shared" si="903"/>
        <v>3.1077023610648683E-2</v>
      </c>
      <c r="S688" s="5">
        <f t="shared" si="904"/>
        <v>6.3962664440404535E-2</v>
      </c>
      <c r="T688" s="5">
        <f t="shared" si="905"/>
        <v>9.4680488161171028E-2</v>
      </c>
      <c r="U688" s="5">
        <f t="shared" si="906"/>
        <v>6.3051871233365475E-2</v>
      </c>
      <c r="V688" s="5">
        <f t="shared" si="907"/>
        <v>1.9482229409894209E-2</v>
      </c>
      <c r="W688" s="5">
        <f t="shared" si="908"/>
        <v>4.7391640475712087E-2</v>
      </c>
      <c r="X688" s="5">
        <f t="shared" si="909"/>
        <v>6.4032107478537811E-2</v>
      </c>
      <c r="Y688" s="5">
        <f t="shared" si="910"/>
        <v>4.325774278951474E-2</v>
      </c>
      <c r="Z688" s="5">
        <f t="shared" si="911"/>
        <v>1.3996331392171289E-2</v>
      </c>
      <c r="AA688" s="5">
        <f t="shared" si="912"/>
        <v>2.8397020761547584E-2</v>
      </c>
      <c r="AB688" s="5">
        <f t="shared" si="913"/>
        <v>2.8807219746983536E-2</v>
      </c>
      <c r="AC688" s="5">
        <f t="shared" si="914"/>
        <v>3.3378997291854708E-3</v>
      </c>
      <c r="AD688" s="5">
        <f t="shared" si="915"/>
        <v>2.4038109716117185E-2</v>
      </c>
      <c r="AE688" s="5">
        <f t="shared" si="916"/>
        <v>3.247853016846157E-2</v>
      </c>
      <c r="AF688" s="5">
        <f t="shared" si="917"/>
        <v>2.1941303504335135E-2</v>
      </c>
      <c r="AG688" s="5">
        <f t="shared" si="918"/>
        <v>9.8818264860363065E-3</v>
      </c>
      <c r="AH688" s="5">
        <f t="shared" si="919"/>
        <v>4.7277040160070474E-3</v>
      </c>
      <c r="AI688" s="5">
        <f t="shared" si="920"/>
        <v>9.5919927397615738E-3</v>
      </c>
      <c r="AJ688" s="5">
        <f t="shared" si="921"/>
        <v>9.730550432950541E-3</v>
      </c>
      <c r="AK688" s="5">
        <f t="shared" si="922"/>
        <v>6.5807397410900231E-3</v>
      </c>
      <c r="AL688" s="5">
        <f t="shared" si="923"/>
        <v>3.6600573760415644E-4</v>
      </c>
      <c r="AM688" s="5">
        <f t="shared" si="924"/>
        <v>9.754137445741674E-3</v>
      </c>
      <c r="AN688" s="5">
        <f t="shared" si="925"/>
        <v>1.3179074854061093E-2</v>
      </c>
      <c r="AO688" s="5">
        <f t="shared" si="926"/>
        <v>8.9032994959883302E-3</v>
      </c>
      <c r="AP688" s="5">
        <f t="shared" si="927"/>
        <v>4.0098283474902952E-3</v>
      </c>
      <c r="AQ688" s="5">
        <f t="shared" si="928"/>
        <v>1.3544464653453647E-3</v>
      </c>
      <c r="AR688" s="5">
        <f t="shared" si="929"/>
        <v>1.2775453588057264E-3</v>
      </c>
      <c r="AS688" s="5">
        <f t="shared" si="930"/>
        <v>2.5919993647847595E-3</v>
      </c>
      <c r="AT688" s="5">
        <f t="shared" si="931"/>
        <v>2.6294411625921218E-3</v>
      </c>
      <c r="AU688" s="5">
        <f t="shared" si="932"/>
        <v>1.7782825416466225E-3</v>
      </c>
      <c r="AV688" s="5">
        <f t="shared" si="933"/>
        <v>9.0198504236764228E-4</v>
      </c>
      <c r="AW688" s="5">
        <f t="shared" si="934"/>
        <v>2.7870195088517077E-5</v>
      </c>
      <c r="AX688" s="5">
        <f t="shared" si="935"/>
        <v>3.2983457807218182E-3</v>
      </c>
      <c r="AY688" s="5">
        <f t="shared" si="936"/>
        <v>4.4564828187536537E-3</v>
      </c>
      <c r="AZ688" s="5">
        <f t="shared" si="937"/>
        <v>3.0106363059212451E-3</v>
      </c>
      <c r="BA688" s="5">
        <f t="shared" si="938"/>
        <v>1.3559169618977732E-3</v>
      </c>
      <c r="BB688" s="5">
        <f t="shared" si="939"/>
        <v>4.580038787679575E-4</v>
      </c>
      <c r="BC688" s="5">
        <f t="shared" si="940"/>
        <v>1.237642474346796E-4</v>
      </c>
      <c r="BD688" s="5">
        <f t="shared" si="941"/>
        <v>2.8768759251848568E-4</v>
      </c>
      <c r="BE688" s="5">
        <f t="shared" si="942"/>
        <v>5.8368656104817518E-4</v>
      </c>
      <c r="BF688" s="5">
        <f t="shared" si="943"/>
        <v>5.9211799606261062E-4</v>
      </c>
      <c r="BG688" s="5">
        <f t="shared" si="944"/>
        <v>4.0044748289971827E-4</v>
      </c>
      <c r="BH688" s="5">
        <f t="shared" si="945"/>
        <v>2.0311600174338027E-4</v>
      </c>
      <c r="BI688" s="5">
        <f t="shared" si="946"/>
        <v>8.24200164585345E-5</v>
      </c>
      <c r="BJ688" s="8">
        <f t="shared" si="947"/>
        <v>0.52675828146475923</v>
      </c>
      <c r="BK688" s="8">
        <f t="shared" si="948"/>
        <v>0.2189844510481059</v>
      </c>
      <c r="BL688" s="8">
        <f t="shared" si="949"/>
        <v>0.23929449614079853</v>
      </c>
      <c r="BM688" s="8">
        <f t="shared" si="950"/>
        <v>0.65099451407899123</v>
      </c>
      <c r="BN688" s="8">
        <f t="shared" si="951"/>
        <v>0.34361043334317831</v>
      </c>
    </row>
    <row r="689" spans="1:66" x14ac:dyDescent="0.25">
      <c r="A689" t="s">
        <v>13</v>
      </c>
      <c r="B689" t="s">
        <v>59</v>
      </c>
      <c r="C689" t="s">
        <v>60</v>
      </c>
      <c r="D689" t="s">
        <v>528</v>
      </c>
      <c r="E689">
        <f>VLOOKUP(A689,home!$A$2:$E$405,3,FALSE)</f>
        <v>1.4837</v>
      </c>
      <c r="F689">
        <f>VLOOKUP(B689,home!$B$2:$E$405,3,FALSE)</f>
        <v>1.0705</v>
      </c>
      <c r="G689">
        <f>VLOOKUP(C689,away!$B$2:$E$405,4,FALSE)</f>
        <v>0.55510000000000004</v>
      </c>
      <c r="H689">
        <f>VLOOKUP(A689,away!$A$2:$E$405,3,FALSE)</f>
        <v>1.2190000000000001</v>
      </c>
      <c r="I689">
        <f>VLOOKUP(C689,away!$B$2:$E$405,3,FALSE)</f>
        <v>1.3512</v>
      </c>
      <c r="J689">
        <f>VLOOKUP(B689,home!$B$2:$E$405,4,FALSE)</f>
        <v>0.62729999999999997</v>
      </c>
      <c r="K689" s="3">
        <f t="shared" si="896"/>
        <v>0.8816658018350001</v>
      </c>
      <c r="L689" s="3">
        <f t="shared" si="897"/>
        <v>1.0332338594400001</v>
      </c>
      <c r="M689" s="5">
        <f t="shared" si="898"/>
        <v>0.14735661741951603</v>
      </c>
      <c r="N689" s="5">
        <f t="shared" si="899"/>
        <v>0.12991929025287094</v>
      </c>
      <c r="O689" s="5">
        <f t="shared" si="900"/>
        <v>0.15225384653039009</v>
      </c>
      <c r="P689" s="5">
        <f t="shared" si="901"/>
        <v>0.13423700968367941</v>
      </c>
      <c r="Q689" s="5">
        <f t="shared" si="902"/>
        <v>5.7272697607315785E-2</v>
      </c>
      <c r="R689" s="5">
        <f t="shared" si="903"/>
        <v>7.8656914732590205E-2</v>
      </c>
      <c r="S689" s="5">
        <f t="shared" si="904"/>
        <v>3.057137012977762E-2</v>
      </c>
      <c r="T689" s="5">
        <f t="shared" si="905"/>
        <v>5.9176090389346944E-2</v>
      </c>
      <c r="U689" s="5">
        <f t="shared" si="906"/>
        <v>6.9349111797576371E-2</v>
      </c>
      <c r="V689" s="5">
        <f t="shared" si="907"/>
        <v>3.0943897871854587E-3</v>
      </c>
      <c r="W689" s="5">
        <f t="shared" si="908"/>
        <v>1.6831792953069188E-2</v>
      </c>
      <c r="X689" s="5">
        <f t="shared" si="909"/>
        <v>1.7391178394194674E-2</v>
      </c>
      <c r="Y689" s="5">
        <f t="shared" si="910"/>
        <v>8.9845771862216532E-3</v>
      </c>
      <c r="Z689" s="5">
        <f t="shared" si="911"/>
        <v>2.7090329193599064E-2</v>
      </c>
      <c r="AA689" s="5">
        <f t="shared" si="912"/>
        <v>2.3884616810448626E-2</v>
      </c>
      <c r="AB689" s="5">
        <f t="shared" si="913"/>
        <v>1.0529124915852957E-2</v>
      </c>
      <c r="AC689" s="5">
        <f t="shared" si="914"/>
        <v>1.761804284317127E-4</v>
      </c>
      <c r="AD689" s="5">
        <f t="shared" si="915"/>
        <v>3.7100040575721118E-3</v>
      </c>
      <c r="AE689" s="5">
        <f t="shared" si="916"/>
        <v>3.8333018109432933E-3</v>
      </c>
      <c r="AF689" s="5">
        <f t="shared" si="917"/>
        <v>1.9803486122596404E-3</v>
      </c>
      <c r="AG689" s="5">
        <f t="shared" si="918"/>
        <v>6.8205441322722552E-4</v>
      </c>
      <c r="AH689" s="5">
        <f t="shared" si="919"/>
        <v>6.997661346550616E-3</v>
      </c>
      <c r="AI689" s="5">
        <f t="shared" si="920"/>
        <v>6.1695987020763347E-3</v>
      </c>
      <c r="AJ689" s="5">
        <f t="shared" si="921"/>
        <v>2.7197620933331538E-3</v>
      </c>
      <c r="AK689" s="5">
        <f t="shared" si="922"/>
        <v>7.9930707560633789E-4</v>
      </c>
      <c r="AL689" s="5">
        <f t="shared" si="923"/>
        <v>6.4197819661217084E-6</v>
      </c>
      <c r="AM689" s="5">
        <f t="shared" si="924"/>
        <v>6.5419674044608423E-4</v>
      </c>
      <c r="AN689" s="5">
        <f t="shared" si="925"/>
        <v>6.7593822296417561E-4</v>
      </c>
      <c r="AO689" s="5">
        <f t="shared" si="926"/>
        <v>3.4920112942814522E-4</v>
      </c>
      <c r="AP689" s="5">
        <f t="shared" si="927"/>
        <v>1.2026881022661651E-4</v>
      </c>
      <c r="AQ689" s="5">
        <f t="shared" si="928"/>
        <v>3.1066451740175978E-5</v>
      </c>
      <c r="AR689" s="5">
        <f t="shared" si="929"/>
        <v>1.4460441280301206E-3</v>
      </c>
      <c r="AS689" s="5">
        <f t="shared" si="930"/>
        <v>1.2749276556284696E-3</v>
      </c>
      <c r="AT689" s="5">
        <f t="shared" si="931"/>
        <v>5.6203005689064588E-4</v>
      </c>
      <c r="AU689" s="5">
        <f t="shared" si="932"/>
        <v>1.6517422692128734E-4</v>
      </c>
      <c r="AV689" s="5">
        <f t="shared" si="933"/>
        <v>3.6407116805258261E-5</v>
      </c>
      <c r="AW689" s="5">
        <f t="shared" si="934"/>
        <v>1.6245025711633747E-7</v>
      </c>
      <c r="AX689" s="5">
        <f t="shared" si="935"/>
        <v>9.6130482287206661E-5</v>
      </c>
      <c r="AY689" s="5">
        <f t="shared" si="936"/>
        <v>9.9325269223439103E-5</v>
      </c>
      <c r="AZ689" s="5">
        <f t="shared" si="937"/>
        <v>5.131311562982552E-5</v>
      </c>
      <c r="BA689" s="5">
        <f t="shared" si="938"/>
        <v>1.7672816167365208E-5</v>
      </c>
      <c r="BB689" s="5">
        <f t="shared" si="939"/>
        <v>4.5650380139450957E-6</v>
      </c>
      <c r="BC689" s="5">
        <f t="shared" si="940"/>
        <v>9.4335036912776105E-7</v>
      </c>
      <c r="BD689" s="5">
        <f t="shared" si="941"/>
        <v>2.4901695922085174E-4</v>
      </c>
      <c r="BE689" s="5">
        <f t="shared" si="942"/>
        <v>2.1954973702196574E-4</v>
      </c>
      <c r="BF689" s="5">
        <f t="shared" si="943"/>
        <v>9.6784747467067422E-5</v>
      </c>
      <c r="BG689" s="5">
        <f t="shared" si="944"/>
        <v>2.8443933993650004E-5</v>
      </c>
      <c r="BH689" s="5">
        <f t="shared" si="945"/>
        <v>6.2695109679633106E-6</v>
      </c>
      <c r="BI689" s="5">
        <f t="shared" si="946"/>
        <v>1.1055226829365404E-6</v>
      </c>
      <c r="BJ689" s="8">
        <f t="shared" si="947"/>
        <v>0.30188195710351762</v>
      </c>
      <c r="BK689" s="8">
        <f t="shared" si="948"/>
        <v>0.31554131249977985</v>
      </c>
      <c r="BL689" s="8">
        <f t="shared" si="949"/>
        <v>0.3554456976000549</v>
      </c>
      <c r="BM689" s="8">
        <f t="shared" si="950"/>
        <v>0.3001637573516226</v>
      </c>
      <c r="BN689" s="8">
        <f t="shared" si="951"/>
        <v>0.69969637622636249</v>
      </c>
    </row>
    <row r="690" spans="1:66" x14ac:dyDescent="0.25">
      <c r="A690" t="s">
        <v>16</v>
      </c>
      <c r="B690" t="s">
        <v>494</v>
      </c>
      <c r="C690" t="s">
        <v>18</v>
      </c>
      <c r="D690" t="s">
        <v>528</v>
      </c>
      <c r="E690">
        <f>VLOOKUP(A690,home!$A$2:$E$405,3,FALSE)</f>
        <v>1.6373</v>
      </c>
      <c r="F690" t="e">
        <f>VLOOKUP(B690,home!$B$2:$E$405,3,FALSE)</f>
        <v>#N/A</v>
      </c>
      <c r="G690">
        <f>VLOOKUP(C690,away!$B$2:$E$405,4,FALSE)</f>
        <v>0.68259999999999998</v>
      </c>
      <c r="H690">
        <f>VLOOKUP(A690,away!$A$2:$E$405,3,FALSE)</f>
        <v>1.3301000000000001</v>
      </c>
      <c r="I690">
        <f>VLOOKUP(C690,away!$B$2:$E$405,3,FALSE)</f>
        <v>0.92869999999999997</v>
      </c>
      <c r="J690" t="e">
        <f>VLOOKUP(B690,home!$B$2:$E$405,4,FALSE)</f>
        <v>#N/A</v>
      </c>
      <c r="K690" s="3" t="e">
        <f t="shared" si="896"/>
        <v>#N/A</v>
      </c>
      <c r="L690" s="3" t="e">
        <f t="shared" si="897"/>
        <v>#N/A</v>
      </c>
      <c r="M690" s="5" t="e">
        <f t="shared" si="898"/>
        <v>#N/A</v>
      </c>
      <c r="N690" s="5" t="e">
        <f t="shared" si="899"/>
        <v>#N/A</v>
      </c>
      <c r="O690" s="5" t="e">
        <f t="shared" si="900"/>
        <v>#N/A</v>
      </c>
      <c r="P690" s="5" t="e">
        <f t="shared" si="901"/>
        <v>#N/A</v>
      </c>
      <c r="Q690" s="5" t="e">
        <f t="shared" si="902"/>
        <v>#N/A</v>
      </c>
      <c r="R690" s="5" t="e">
        <f t="shared" si="903"/>
        <v>#N/A</v>
      </c>
      <c r="S690" s="5" t="e">
        <f t="shared" si="904"/>
        <v>#N/A</v>
      </c>
      <c r="T690" s="5" t="e">
        <f t="shared" si="905"/>
        <v>#N/A</v>
      </c>
      <c r="U690" s="5" t="e">
        <f t="shared" si="906"/>
        <v>#N/A</v>
      </c>
      <c r="V690" s="5" t="e">
        <f t="shared" si="907"/>
        <v>#N/A</v>
      </c>
      <c r="W690" s="5" t="e">
        <f t="shared" si="908"/>
        <v>#N/A</v>
      </c>
      <c r="X690" s="5" t="e">
        <f t="shared" si="909"/>
        <v>#N/A</v>
      </c>
      <c r="Y690" s="5" t="e">
        <f t="shared" si="910"/>
        <v>#N/A</v>
      </c>
      <c r="Z690" s="5" t="e">
        <f t="shared" si="911"/>
        <v>#N/A</v>
      </c>
      <c r="AA690" s="5" t="e">
        <f t="shared" si="912"/>
        <v>#N/A</v>
      </c>
      <c r="AB690" s="5" t="e">
        <f t="shared" si="913"/>
        <v>#N/A</v>
      </c>
      <c r="AC690" s="5" t="e">
        <f t="shared" si="914"/>
        <v>#N/A</v>
      </c>
      <c r="AD690" s="5" t="e">
        <f t="shared" si="915"/>
        <v>#N/A</v>
      </c>
      <c r="AE690" s="5" t="e">
        <f t="shared" si="916"/>
        <v>#N/A</v>
      </c>
      <c r="AF690" s="5" t="e">
        <f t="shared" si="917"/>
        <v>#N/A</v>
      </c>
      <c r="AG690" s="5" t="e">
        <f t="shared" si="918"/>
        <v>#N/A</v>
      </c>
      <c r="AH690" s="5" t="e">
        <f t="shared" si="919"/>
        <v>#N/A</v>
      </c>
      <c r="AI690" s="5" t="e">
        <f t="shared" si="920"/>
        <v>#N/A</v>
      </c>
      <c r="AJ690" s="5" t="e">
        <f t="shared" si="921"/>
        <v>#N/A</v>
      </c>
      <c r="AK690" s="5" t="e">
        <f t="shared" si="922"/>
        <v>#N/A</v>
      </c>
      <c r="AL690" s="5" t="e">
        <f t="shared" si="923"/>
        <v>#N/A</v>
      </c>
      <c r="AM690" s="5" t="e">
        <f t="shared" si="924"/>
        <v>#N/A</v>
      </c>
      <c r="AN690" s="5" t="e">
        <f t="shared" si="925"/>
        <v>#N/A</v>
      </c>
      <c r="AO690" s="5" t="e">
        <f t="shared" si="926"/>
        <v>#N/A</v>
      </c>
      <c r="AP690" s="5" t="e">
        <f t="shared" si="927"/>
        <v>#N/A</v>
      </c>
      <c r="AQ690" s="5" t="e">
        <f t="shared" si="928"/>
        <v>#N/A</v>
      </c>
      <c r="AR690" s="5" t="e">
        <f t="shared" si="929"/>
        <v>#N/A</v>
      </c>
      <c r="AS690" s="5" t="e">
        <f t="shared" si="930"/>
        <v>#N/A</v>
      </c>
      <c r="AT690" s="5" t="e">
        <f t="shared" si="931"/>
        <v>#N/A</v>
      </c>
      <c r="AU690" s="5" t="e">
        <f t="shared" si="932"/>
        <v>#N/A</v>
      </c>
      <c r="AV690" s="5" t="e">
        <f t="shared" si="933"/>
        <v>#N/A</v>
      </c>
      <c r="AW690" s="5" t="e">
        <f t="shared" si="934"/>
        <v>#N/A</v>
      </c>
      <c r="AX690" s="5" t="e">
        <f t="shared" si="935"/>
        <v>#N/A</v>
      </c>
      <c r="AY690" s="5" t="e">
        <f t="shared" si="936"/>
        <v>#N/A</v>
      </c>
      <c r="AZ690" s="5" t="e">
        <f t="shared" si="937"/>
        <v>#N/A</v>
      </c>
      <c r="BA690" s="5" t="e">
        <f t="shared" si="938"/>
        <v>#N/A</v>
      </c>
      <c r="BB690" s="5" t="e">
        <f t="shared" si="939"/>
        <v>#N/A</v>
      </c>
      <c r="BC690" s="5" t="e">
        <f t="shared" si="940"/>
        <v>#N/A</v>
      </c>
      <c r="BD690" s="5" t="e">
        <f t="shared" si="941"/>
        <v>#N/A</v>
      </c>
      <c r="BE690" s="5" t="e">
        <f t="shared" si="942"/>
        <v>#N/A</v>
      </c>
      <c r="BF690" s="5" t="e">
        <f t="shared" si="943"/>
        <v>#N/A</v>
      </c>
      <c r="BG690" s="5" t="e">
        <f t="shared" si="944"/>
        <v>#N/A</v>
      </c>
      <c r="BH690" s="5" t="e">
        <f t="shared" si="945"/>
        <v>#N/A</v>
      </c>
      <c r="BI690" s="5" t="e">
        <f t="shared" si="946"/>
        <v>#N/A</v>
      </c>
      <c r="BJ690" s="8" t="e">
        <f t="shared" si="947"/>
        <v>#N/A</v>
      </c>
      <c r="BK690" s="8" t="e">
        <f t="shared" si="948"/>
        <v>#N/A</v>
      </c>
      <c r="BL690" s="8" t="e">
        <f t="shared" si="949"/>
        <v>#N/A</v>
      </c>
      <c r="BM690" s="8" t="e">
        <f t="shared" si="950"/>
        <v>#N/A</v>
      </c>
      <c r="BN690" s="8" t="e">
        <f t="shared" si="951"/>
        <v>#N/A</v>
      </c>
    </row>
    <row r="691" spans="1:66" x14ac:dyDescent="0.25">
      <c r="A691" t="s">
        <v>16</v>
      </c>
      <c r="B691" t="s">
        <v>68</v>
      </c>
      <c r="C691" t="s">
        <v>256</v>
      </c>
      <c r="D691" t="s">
        <v>528</v>
      </c>
      <c r="E691">
        <f>VLOOKUP(A691,home!$A$2:$E$405,3,FALSE)</f>
        <v>1.6373</v>
      </c>
      <c r="F691">
        <f>VLOOKUP(B691,home!$B$2:$E$405,3,FALSE)</f>
        <v>1.006</v>
      </c>
      <c r="G691">
        <f>VLOOKUP(C691,away!$B$2:$E$405,4,FALSE)</f>
        <v>1.0419</v>
      </c>
      <c r="H691">
        <f>VLOOKUP(A691,away!$A$2:$E$405,3,FALSE)</f>
        <v>1.3301000000000001</v>
      </c>
      <c r="I691">
        <f>VLOOKUP(C691,away!$B$2:$E$405,3,FALSE)</f>
        <v>0.61909999999999998</v>
      </c>
      <c r="J691">
        <f>VLOOKUP(B691,home!$B$2:$E$405,4,FALSE)</f>
        <v>1.1055999999999999</v>
      </c>
      <c r="K691" s="3">
        <f t="shared" si="896"/>
        <v>1.7161382872199999</v>
      </c>
      <c r="L691" s="3">
        <f t="shared" si="897"/>
        <v>0.91042280449599988</v>
      </c>
      <c r="M691" s="5">
        <f t="shared" si="898"/>
        <v>7.2326760151832648E-2</v>
      </c>
      <c r="N691" s="5">
        <f t="shared" si="899"/>
        <v>0.12412272228713782</v>
      </c>
      <c r="O691" s="5">
        <f t="shared" si="900"/>
        <v>6.5847931817541006E-2</v>
      </c>
      <c r="P691" s="5">
        <f t="shared" si="901"/>
        <v>0.11300415692633417</v>
      </c>
      <c r="Q691" s="5">
        <f t="shared" si="902"/>
        <v>0.10650587801546621</v>
      </c>
      <c r="R691" s="5">
        <f t="shared" si="903"/>
        <v>2.9974729377793531E-2</v>
      </c>
      <c r="S691" s="5">
        <f t="shared" si="904"/>
        <v>4.4139746671301668E-2</v>
      </c>
      <c r="T691" s="5">
        <f t="shared" si="905"/>
        <v>9.6965380158149608E-2</v>
      </c>
      <c r="U691" s="5">
        <f t="shared" si="906"/>
        <v>5.14407807342896E-2</v>
      </c>
      <c r="V691" s="5">
        <f t="shared" si="907"/>
        <v>7.6627160911602295E-3</v>
      </c>
      <c r="W691" s="5">
        <f t="shared" si="908"/>
        <v>6.0926271692108146E-2</v>
      </c>
      <c r="X691" s="5">
        <f t="shared" si="909"/>
        <v>5.5468667141414352E-2</v>
      </c>
      <c r="Y691" s="5">
        <f t="shared" si="910"/>
        <v>2.524996975027078E-2</v>
      </c>
      <c r="Z691" s="5">
        <f t="shared" si="911"/>
        <v>9.0965590613798081E-3</v>
      </c>
      <c r="AA691" s="5">
        <f t="shared" si="912"/>
        <v>1.5610953287191915E-2</v>
      </c>
      <c r="AB691" s="5">
        <f t="shared" si="913"/>
        <v>1.3395277318076482E-2</v>
      </c>
      <c r="AC691" s="5">
        <f t="shared" si="914"/>
        <v>7.4826970148188297E-4</v>
      </c>
      <c r="AD691" s="5">
        <f t="shared" si="915"/>
        <v>2.613947688709873E-2</v>
      </c>
      <c r="AE691" s="5">
        <f t="shared" si="916"/>
        <v>2.3797975855610796E-2</v>
      </c>
      <c r="AF691" s="5">
        <f t="shared" si="917"/>
        <v>1.0833109959896635E-2</v>
      </c>
      <c r="AG691" s="5">
        <f t="shared" si="918"/>
        <v>3.2875701170342144E-3</v>
      </c>
      <c r="AH691" s="5">
        <f t="shared" si="919"/>
        <v>2.0704287029812262E-3</v>
      </c>
      <c r="AI691" s="5">
        <f t="shared" si="920"/>
        <v>3.5531419681453275E-3</v>
      </c>
      <c r="AJ691" s="5">
        <f t="shared" si="921"/>
        <v>3.0488414857312114E-3</v>
      </c>
      <c r="AK691" s="5">
        <f t="shared" si="922"/>
        <v>1.7440778684426803E-3</v>
      </c>
      <c r="AL691" s="5">
        <f t="shared" si="923"/>
        <v>4.6764205443170188E-5</v>
      </c>
      <c r="AM691" s="5">
        <f t="shared" si="924"/>
        <v>8.9717914187704747E-3</v>
      </c>
      <c r="AN691" s="5">
        <f t="shared" si="925"/>
        <v>8.1681235048301614E-3</v>
      </c>
      <c r="AO691" s="5">
        <f t="shared" si="926"/>
        <v>3.7182229543685857E-3</v>
      </c>
      <c r="AP691" s="5">
        <f t="shared" si="927"/>
        <v>1.1283849899525501E-3</v>
      </c>
      <c r="AQ691" s="5">
        <f t="shared" si="928"/>
        <v>2.5682685677594781E-4</v>
      </c>
      <c r="AR691" s="5">
        <f t="shared" si="929"/>
        <v>3.7699310125543676E-4</v>
      </c>
      <c r="AS691" s="5">
        <f t="shared" si="930"/>
        <v>6.4697229508226125E-4</v>
      </c>
      <c r="AT691" s="5">
        <f t="shared" si="931"/>
        <v>5.5514696318063222E-4</v>
      </c>
      <c r="AU691" s="5">
        <f t="shared" si="932"/>
        <v>3.1756965284939821E-4</v>
      </c>
      <c r="AV691" s="5">
        <f t="shared" si="933"/>
        <v>1.3624836002850413E-4</v>
      </c>
      <c r="AW691" s="5">
        <f t="shared" si="934"/>
        <v>2.0295813669264037E-6</v>
      </c>
      <c r="AX691" s="5">
        <f t="shared" si="935"/>
        <v>2.566139126450641E-3</v>
      </c>
      <c r="AY691" s="5">
        <f t="shared" si="936"/>
        <v>2.3362715802301079E-3</v>
      </c>
      <c r="AZ691" s="5">
        <f t="shared" si="937"/>
        <v>1.063497462068698E-3</v>
      </c>
      <c r="BA691" s="5">
        <f t="shared" si="938"/>
        <v>3.2274411399698744E-4</v>
      </c>
      <c r="BB691" s="5">
        <f t="shared" si="939"/>
        <v>7.3458400349928502E-5</v>
      </c>
      <c r="BC691" s="5">
        <f t="shared" si="940"/>
        <v>1.3375640572074371E-5</v>
      </c>
      <c r="BD691" s="5">
        <f t="shared" si="941"/>
        <v>5.720385275343651E-5</v>
      </c>
      <c r="BE691" s="5">
        <f t="shared" si="942"/>
        <v>9.8169721886667605E-5</v>
      </c>
      <c r="BF691" s="5">
        <f t="shared" si="943"/>
        <v>8.4236409187724758E-5</v>
      </c>
      <c r="BG691" s="5">
        <f t="shared" si="944"/>
        <v>4.8187108994995007E-5</v>
      </c>
      <c r="BH691" s="5">
        <f t="shared" si="945"/>
        <v>2.0673935674188561E-5</v>
      </c>
      <c r="BI691" s="5">
        <f t="shared" si="946"/>
        <v>7.0958665115996801E-6</v>
      </c>
      <c r="BJ691" s="8">
        <f t="shared" si="947"/>
        <v>0.56191585791255338</v>
      </c>
      <c r="BK691" s="8">
        <f t="shared" si="948"/>
        <v>0.24026468532778389</v>
      </c>
      <c r="BL691" s="8">
        <f t="shared" si="949"/>
        <v>0.18903465982759779</v>
      </c>
      <c r="BM691" s="8">
        <f t="shared" si="950"/>
        <v>0.48619534155434629</v>
      </c>
      <c r="BN691" s="8">
        <f t="shared" si="951"/>
        <v>0.51178217857610542</v>
      </c>
    </row>
    <row r="692" spans="1:66" x14ac:dyDescent="0.25">
      <c r="A692" t="s">
        <v>16</v>
      </c>
      <c r="B692" t="s">
        <v>57</v>
      </c>
      <c r="C692" t="s">
        <v>496</v>
      </c>
      <c r="D692" t="s">
        <v>528</v>
      </c>
      <c r="E692">
        <f>VLOOKUP(A692,home!$A$2:$E$405,3,FALSE)</f>
        <v>1.6373</v>
      </c>
      <c r="F692">
        <f>VLOOKUP(B692,home!$B$2:$E$405,3,FALSE)</f>
        <v>0.55510000000000004</v>
      </c>
      <c r="G692" t="e">
        <f>VLOOKUP(C692,away!$B$2:$E$405,4,FALSE)</f>
        <v>#N/A</v>
      </c>
      <c r="H692">
        <f>VLOOKUP(A692,away!$A$2:$E$405,3,FALSE)</f>
        <v>1.3301000000000001</v>
      </c>
      <c r="I692" t="e">
        <f>VLOOKUP(C692,away!$B$2:$E$405,3,FALSE)</f>
        <v>#N/A</v>
      </c>
      <c r="J692">
        <f>VLOOKUP(B692,home!$B$2:$E$405,4,FALSE)</f>
        <v>1.1580999999999999</v>
      </c>
      <c r="K692" s="3" t="e">
        <f t="shared" si="896"/>
        <v>#N/A</v>
      </c>
      <c r="L692" s="3" t="e">
        <f t="shared" si="897"/>
        <v>#N/A</v>
      </c>
      <c r="M692" s="5" t="e">
        <f t="shared" si="898"/>
        <v>#N/A</v>
      </c>
      <c r="N692" s="5" t="e">
        <f t="shared" si="899"/>
        <v>#N/A</v>
      </c>
      <c r="O692" s="5" t="e">
        <f t="shared" si="900"/>
        <v>#N/A</v>
      </c>
      <c r="P692" s="5" t="e">
        <f t="shared" si="901"/>
        <v>#N/A</v>
      </c>
      <c r="Q692" s="5" t="e">
        <f t="shared" si="902"/>
        <v>#N/A</v>
      </c>
      <c r="R692" s="5" t="e">
        <f t="shared" si="903"/>
        <v>#N/A</v>
      </c>
      <c r="S692" s="5" t="e">
        <f t="shared" si="904"/>
        <v>#N/A</v>
      </c>
      <c r="T692" s="5" t="e">
        <f t="shared" si="905"/>
        <v>#N/A</v>
      </c>
      <c r="U692" s="5" t="e">
        <f t="shared" si="906"/>
        <v>#N/A</v>
      </c>
      <c r="V692" s="5" t="e">
        <f t="shared" si="907"/>
        <v>#N/A</v>
      </c>
      <c r="W692" s="5" t="e">
        <f t="shared" si="908"/>
        <v>#N/A</v>
      </c>
      <c r="X692" s="5" t="e">
        <f t="shared" si="909"/>
        <v>#N/A</v>
      </c>
      <c r="Y692" s="5" t="e">
        <f t="shared" si="910"/>
        <v>#N/A</v>
      </c>
      <c r="Z692" s="5" t="e">
        <f t="shared" si="911"/>
        <v>#N/A</v>
      </c>
      <c r="AA692" s="5" t="e">
        <f t="shared" si="912"/>
        <v>#N/A</v>
      </c>
      <c r="AB692" s="5" t="e">
        <f t="shared" si="913"/>
        <v>#N/A</v>
      </c>
      <c r="AC692" s="5" t="e">
        <f t="shared" si="914"/>
        <v>#N/A</v>
      </c>
      <c r="AD692" s="5" t="e">
        <f t="shared" si="915"/>
        <v>#N/A</v>
      </c>
      <c r="AE692" s="5" t="e">
        <f t="shared" si="916"/>
        <v>#N/A</v>
      </c>
      <c r="AF692" s="5" t="e">
        <f t="shared" si="917"/>
        <v>#N/A</v>
      </c>
      <c r="AG692" s="5" t="e">
        <f t="shared" si="918"/>
        <v>#N/A</v>
      </c>
      <c r="AH692" s="5" t="e">
        <f t="shared" si="919"/>
        <v>#N/A</v>
      </c>
      <c r="AI692" s="5" t="e">
        <f t="shared" si="920"/>
        <v>#N/A</v>
      </c>
      <c r="AJ692" s="5" t="e">
        <f t="shared" si="921"/>
        <v>#N/A</v>
      </c>
      <c r="AK692" s="5" t="e">
        <f t="shared" si="922"/>
        <v>#N/A</v>
      </c>
      <c r="AL692" s="5" t="e">
        <f t="shared" si="923"/>
        <v>#N/A</v>
      </c>
      <c r="AM692" s="5" t="e">
        <f t="shared" si="924"/>
        <v>#N/A</v>
      </c>
      <c r="AN692" s="5" t="e">
        <f t="shared" si="925"/>
        <v>#N/A</v>
      </c>
      <c r="AO692" s="5" t="e">
        <f t="shared" si="926"/>
        <v>#N/A</v>
      </c>
      <c r="AP692" s="5" t="e">
        <f t="shared" si="927"/>
        <v>#N/A</v>
      </c>
      <c r="AQ692" s="5" t="e">
        <f t="shared" si="928"/>
        <v>#N/A</v>
      </c>
      <c r="AR692" s="5" t="e">
        <f t="shared" si="929"/>
        <v>#N/A</v>
      </c>
      <c r="AS692" s="5" t="e">
        <f t="shared" si="930"/>
        <v>#N/A</v>
      </c>
      <c r="AT692" s="5" t="e">
        <f t="shared" si="931"/>
        <v>#N/A</v>
      </c>
      <c r="AU692" s="5" t="e">
        <f t="shared" si="932"/>
        <v>#N/A</v>
      </c>
      <c r="AV692" s="5" t="e">
        <f t="shared" si="933"/>
        <v>#N/A</v>
      </c>
      <c r="AW692" s="5" t="e">
        <f t="shared" si="934"/>
        <v>#N/A</v>
      </c>
      <c r="AX692" s="5" t="e">
        <f t="shared" si="935"/>
        <v>#N/A</v>
      </c>
      <c r="AY692" s="5" t="e">
        <f t="shared" si="936"/>
        <v>#N/A</v>
      </c>
      <c r="AZ692" s="5" t="e">
        <f t="shared" si="937"/>
        <v>#N/A</v>
      </c>
      <c r="BA692" s="5" t="e">
        <f t="shared" si="938"/>
        <v>#N/A</v>
      </c>
      <c r="BB692" s="5" t="e">
        <f t="shared" si="939"/>
        <v>#N/A</v>
      </c>
      <c r="BC692" s="5" t="e">
        <f t="shared" si="940"/>
        <v>#N/A</v>
      </c>
      <c r="BD692" s="5" t="e">
        <f t="shared" si="941"/>
        <v>#N/A</v>
      </c>
      <c r="BE692" s="5" t="e">
        <f t="shared" si="942"/>
        <v>#N/A</v>
      </c>
      <c r="BF692" s="5" t="e">
        <f t="shared" si="943"/>
        <v>#N/A</v>
      </c>
      <c r="BG692" s="5" t="e">
        <f t="shared" si="944"/>
        <v>#N/A</v>
      </c>
      <c r="BH692" s="5" t="e">
        <f t="shared" si="945"/>
        <v>#N/A</v>
      </c>
      <c r="BI692" s="5" t="e">
        <f t="shared" si="946"/>
        <v>#N/A</v>
      </c>
      <c r="BJ692" s="8" t="e">
        <f t="shared" si="947"/>
        <v>#N/A</v>
      </c>
      <c r="BK692" s="8" t="e">
        <f t="shared" si="948"/>
        <v>#N/A</v>
      </c>
      <c r="BL692" s="8" t="e">
        <f t="shared" si="949"/>
        <v>#N/A</v>
      </c>
      <c r="BM692" s="8" t="e">
        <f t="shared" si="950"/>
        <v>#N/A</v>
      </c>
      <c r="BN692" s="8" t="e">
        <f t="shared" si="951"/>
        <v>#N/A</v>
      </c>
    </row>
    <row r="693" spans="1:66" x14ac:dyDescent="0.25">
      <c r="A693" t="s">
        <v>69</v>
      </c>
      <c r="B693" t="s">
        <v>75</v>
      </c>
      <c r="C693" t="s">
        <v>72</v>
      </c>
      <c r="D693" t="s">
        <v>528</v>
      </c>
      <c r="E693">
        <f>VLOOKUP(A693,home!$A$2:$E$405,3,FALSE)</f>
        <v>1.3526</v>
      </c>
      <c r="F693">
        <f>VLOOKUP(B693,home!$B$2:$E$405,3,FALSE)</f>
        <v>0.54479999999999995</v>
      </c>
      <c r="G693">
        <f>VLOOKUP(C693,away!$B$2:$E$405,4,FALSE)</f>
        <v>1.2841</v>
      </c>
      <c r="H693">
        <f>VLOOKUP(A693,away!$A$2:$E$405,3,FALSE)</f>
        <v>1.3421000000000001</v>
      </c>
      <c r="I693">
        <f>VLOOKUP(C693,away!$B$2:$E$405,3,FALSE)</f>
        <v>1.3332999999999999</v>
      </c>
      <c r="J693">
        <f>VLOOKUP(B693,home!$B$2:$E$405,4,FALSE)</f>
        <v>1.0588</v>
      </c>
      <c r="K693" s="3">
        <f t="shared" si="896"/>
        <v>0.946248769968</v>
      </c>
      <c r="L693" s="3">
        <f t="shared" si="897"/>
        <v>1.8946399394839999</v>
      </c>
      <c r="M693" s="5">
        <f t="shared" si="898"/>
        <v>5.837376558851206E-2</v>
      </c>
      <c r="N693" s="5">
        <f t="shared" si="899"/>
        <v>5.52361038865299E-2</v>
      </c>
      <c r="O693" s="5">
        <f t="shared" si="900"/>
        <v>0.11059726770207169</v>
      </c>
      <c r="P693" s="5">
        <f t="shared" si="901"/>
        <v>0.10465252852490696</v>
      </c>
      <c r="Q693" s="5">
        <f t="shared" si="902"/>
        <v>2.6133547680226785E-2</v>
      </c>
      <c r="R693" s="5">
        <f t="shared" si="903"/>
        <v>0.10477100029307444</v>
      </c>
      <c r="S693" s="5">
        <f t="shared" si="904"/>
        <v>4.6905281920050751E-2</v>
      </c>
      <c r="T693" s="5">
        <f t="shared" si="905"/>
        <v>4.9513663195367111E-2</v>
      </c>
      <c r="U693" s="5">
        <f t="shared" si="906"/>
        <v>9.9139430155638669E-2</v>
      </c>
      <c r="V693" s="5">
        <f t="shared" si="907"/>
        <v>9.3435358706049267E-3</v>
      </c>
      <c r="W693" s="5">
        <f t="shared" si="908"/>
        <v>8.2429457824382268E-3</v>
      </c>
      <c r="X693" s="5">
        <f t="shared" si="909"/>
        <v>1.5617414298408655E-2</v>
      </c>
      <c r="Y693" s="5">
        <f t="shared" si="910"/>
        <v>1.4794688440616767E-2</v>
      </c>
      <c r="Z693" s="5">
        <f t="shared" si="911"/>
        <v>6.6167773884982892E-2</v>
      </c>
      <c r="AA693" s="5">
        <f t="shared" si="912"/>
        <v>6.2611174650185814E-2</v>
      </c>
      <c r="AB693" s="5">
        <f t="shared" si="913"/>
        <v>2.9622873499494967E-2</v>
      </c>
      <c r="AC693" s="5">
        <f t="shared" si="914"/>
        <v>1.046943610245706E-3</v>
      </c>
      <c r="AD693" s="5">
        <f t="shared" si="915"/>
        <v>1.9499693268862708E-3</v>
      </c>
      <c r="AE693" s="5">
        <f t="shared" si="916"/>
        <v>3.6944897674874608E-3</v>
      </c>
      <c r="AF693" s="5">
        <f t="shared" si="917"/>
        <v>3.4998639347483505E-3</v>
      </c>
      <c r="AG693" s="5">
        <f t="shared" si="918"/>
        <v>2.210327331177949E-3</v>
      </c>
      <c r="AH693" s="5">
        <f t="shared" si="919"/>
        <v>3.1341026777308767E-2</v>
      </c>
      <c r="AI693" s="5">
        <f t="shared" si="920"/>
        <v>2.9656408037562573E-2</v>
      </c>
      <c r="AJ693" s="5">
        <f t="shared" si="921"/>
        <v>1.4031169813606343E-2</v>
      </c>
      <c r="AK693" s="5">
        <f t="shared" si="922"/>
        <v>4.4256590591123784E-3</v>
      </c>
      <c r="AL693" s="5">
        <f t="shared" si="923"/>
        <v>7.5078450006158383E-5</v>
      </c>
      <c r="AM693" s="5">
        <f t="shared" si="924"/>
        <v>3.6903121540829268E-4</v>
      </c>
      <c r="AN693" s="5">
        <f t="shared" si="925"/>
        <v>6.9918127962887474E-4</v>
      </c>
      <c r="AO693" s="5">
        <f t="shared" si="926"/>
        <v>6.6234838866219845E-4</v>
      </c>
      <c r="AP693" s="5">
        <f t="shared" si="927"/>
        <v>4.1830390367075744E-4</v>
      </c>
      <c r="AQ693" s="5">
        <f t="shared" si="928"/>
        <v>1.9813382068417136E-4</v>
      </c>
      <c r="AR693" s="5">
        <f t="shared" si="929"/>
        <v>1.1875992215345334E-2</v>
      </c>
      <c r="AS693" s="5">
        <f t="shared" si="930"/>
        <v>1.1237643025920067E-2</v>
      </c>
      <c r="AT693" s="5">
        <f t="shared" si="931"/>
        <v>5.3168029453081666E-3</v>
      </c>
      <c r="AU693" s="5">
        <f t="shared" si="932"/>
        <v>1.6770060823866977E-3</v>
      </c>
      <c r="AV693" s="5">
        <f t="shared" si="933"/>
        <v>3.9671623567181673E-4</v>
      </c>
      <c r="AW693" s="5">
        <f t="shared" si="934"/>
        <v>3.7389082957525443E-6</v>
      </c>
      <c r="AX693" s="5">
        <f t="shared" si="935"/>
        <v>5.8199222276648818E-5</v>
      </c>
      <c r="AY693" s="5">
        <f t="shared" si="936"/>
        <v>1.1026657097224579E-4</v>
      </c>
      <c r="AZ693" s="5">
        <f t="shared" si="937"/>
        <v>1.0445772467698199E-4</v>
      </c>
      <c r="BA693" s="5">
        <f t="shared" si="938"/>
        <v>6.5969925720211144E-5</v>
      </c>
      <c r="BB693" s="5">
        <f t="shared" si="939"/>
        <v>3.1247314018576232E-5</v>
      </c>
      <c r="BC693" s="5">
        <f t="shared" si="940"/>
        <v>1.1840481828238554E-5</v>
      </c>
      <c r="BD693" s="5">
        <f t="shared" si="941"/>
        <v>3.7501215286990515E-3</v>
      </c>
      <c r="BE693" s="5">
        <f t="shared" si="942"/>
        <v>3.5485478837619933E-3</v>
      </c>
      <c r="BF693" s="5">
        <f t="shared" si="943"/>
        <v>1.6789045350911673E-3</v>
      </c>
      <c r="BG693" s="5">
        <f t="shared" si="944"/>
        <v>5.2955378374123802E-4</v>
      </c>
      <c r="BH693" s="5">
        <f t="shared" si="945"/>
        <v>1.2527240412426167E-4</v>
      </c>
      <c r="BI693" s="5">
        <f t="shared" si="946"/>
        <v>2.3707771662703373E-5</v>
      </c>
      <c r="BJ693" s="8">
        <f t="shared" si="947"/>
        <v>0.18362199349143465</v>
      </c>
      <c r="BK693" s="8">
        <f t="shared" si="948"/>
        <v>0.2205074005352988</v>
      </c>
      <c r="BL693" s="8">
        <f t="shared" si="949"/>
        <v>0.52635627839976828</v>
      </c>
      <c r="BM693" s="8">
        <f t="shared" si="950"/>
        <v>0.53678270497348612</v>
      </c>
      <c r="BN693" s="8">
        <f t="shared" si="951"/>
        <v>0.45976421367532189</v>
      </c>
    </row>
    <row r="694" spans="1:66" x14ac:dyDescent="0.25">
      <c r="A694" t="s">
        <v>69</v>
      </c>
      <c r="B694" t="s">
        <v>259</v>
      </c>
      <c r="C694" t="s">
        <v>95</v>
      </c>
      <c r="D694" t="s">
        <v>528</v>
      </c>
      <c r="E694">
        <f>VLOOKUP(A694,home!$A$2:$E$405,3,FALSE)</f>
        <v>1.3526</v>
      </c>
      <c r="F694">
        <f>VLOOKUP(B694,home!$B$2:$E$405,3,FALSE)</f>
        <v>1.3619000000000001</v>
      </c>
      <c r="G694">
        <f>VLOOKUP(C694,away!$B$2:$E$405,4,FALSE)</f>
        <v>0.62519999999999998</v>
      </c>
      <c r="H694">
        <f>VLOOKUP(A694,away!$A$2:$E$405,3,FALSE)</f>
        <v>1.3421000000000001</v>
      </c>
      <c r="I694">
        <f>VLOOKUP(C694,away!$B$2:$E$405,3,FALSE)</f>
        <v>0.78210000000000002</v>
      </c>
      <c r="J694">
        <f>VLOOKUP(B694,home!$B$2:$E$405,4,FALSE)</f>
        <v>0.7843</v>
      </c>
      <c r="K694" s="3">
        <f t="shared" si="896"/>
        <v>1.151684633688</v>
      </c>
      <c r="L694" s="3">
        <f t="shared" si="897"/>
        <v>0.82324552236300008</v>
      </c>
      <c r="M694" s="5">
        <f t="shared" si="898"/>
        <v>0.13877100421942973</v>
      </c>
      <c r="N694" s="5">
        <f t="shared" si="899"/>
        <v>0.15982043316096983</v>
      </c>
      <c r="O694" s="5">
        <f t="shared" si="900"/>
        <v>0.1142426078574625</v>
      </c>
      <c r="P694" s="5">
        <f t="shared" si="901"/>
        <v>0.13157145598188355</v>
      </c>
      <c r="Q694" s="5">
        <f t="shared" si="902"/>
        <v>9.2031368510424524E-2</v>
      </c>
      <c r="R694" s="5">
        <f t="shared" si="903"/>
        <v>4.702485769086405E-2</v>
      </c>
      <c r="S694" s="5">
        <f t="shared" si="904"/>
        <v>3.1186356484492733E-2</v>
      </c>
      <c r="T694" s="5">
        <f t="shared" si="905"/>
        <v>7.5764412043146198E-2</v>
      </c>
      <c r="U694" s="5">
        <f t="shared" si="906"/>
        <v>5.4157806003933093E-2</v>
      </c>
      <c r="V694" s="5">
        <f t="shared" si="907"/>
        <v>3.2853759908794936E-3</v>
      </c>
      <c r="W694" s="5">
        <f t="shared" si="908"/>
        <v>3.5330370976911184E-2</v>
      </c>
      <c r="X694" s="5">
        <f t="shared" si="909"/>
        <v>2.9085569710165824E-2</v>
      </c>
      <c r="Y694" s="5">
        <f t="shared" si="910"/>
        <v>1.1972282514635458E-2</v>
      </c>
      <c r="Z694" s="5">
        <f t="shared" si="911"/>
        <v>1.2904334511253706E-2</v>
      </c>
      <c r="AA694" s="5">
        <f t="shared" si="912"/>
        <v>1.4861723764580642E-2</v>
      </c>
      <c r="AB694" s="5">
        <f t="shared" si="913"/>
        <v>8.5580094448916514E-3</v>
      </c>
      <c r="AC694" s="5">
        <f t="shared" si="914"/>
        <v>1.9468300717761556E-4</v>
      </c>
      <c r="AD694" s="5">
        <f t="shared" si="915"/>
        <v>1.0172361339151281E-2</v>
      </c>
      <c r="AE694" s="5">
        <f t="shared" si="916"/>
        <v>8.3743509243147819E-3</v>
      </c>
      <c r="AF694" s="5">
        <f t="shared" si="917"/>
        <v>3.4470734505692977E-3</v>
      </c>
      <c r="AG694" s="5">
        <f t="shared" si="918"/>
        <v>9.4592926114585036E-4</v>
      </c>
      <c r="AH694" s="5">
        <f t="shared" si="919"/>
        <v>2.6558589013659863E-3</v>
      </c>
      <c r="AI694" s="5">
        <f t="shared" si="920"/>
        <v>3.0587118859467005E-3</v>
      </c>
      <c r="AJ694" s="5">
        <f t="shared" si="921"/>
        <v>1.761335738961829E-3</v>
      </c>
      <c r="AK694" s="5">
        <f t="shared" si="922"/>
        <v>6.7616776844261193E-4</v>
      </c>
      <c r="AL694" s="5">
        <f t="shared" si="923"/>
        <v>7.3833080198187307E-6</v>
      </c>
      <c r="AM694" s="5">
        <f t="shared" si="924"/>
        <v>2.3430704485244819E-3</v>
      </c>
      <c r="AN694" s="5">
        <f t="shared" si="925"/>
        <v>1.928922255328846E-3</v>
      </c>
      <c r="AO694" s="5">
        <f t="shared" si="926"/>
        <v>7.9398830484290605E-4</v>
      </c>
      <c r="AP694" s="5">
        <f t="shared" si="927"/>
        <v>2.1788243892350374E-4</v>
      </c>
      <c r="AQ694" s="5">
        <f t="shared" si="928"/>
        <v>4.4842685561326067E-5</v>
      </c>
      <c r="AR694" s="5">
        <f t="shared" si="929"/>
        <v>4.3728478971549316E-4</v>
      </c>
      <c r="AS694" s="5">
        <f t="shared" si="930"/>
        <v>5.036141728608219E-4</v>
      </c>
      <c r="AT694" s="5">
        <f t="shared" si="931"/>
        <v>2.9000235209565041E-4</v>
      </c>
      <c r="AU694" s="5">
        <f t="shared" si="932"/>
        <v>1.1133041754731246E-4</v>
      </c>
      <c r="AV694" s="5">
        <f t="shared" si="933"/>
        <v>3.2054382787827174E-5</v>
      </c>
      <c r="AW694" s="5">
        <f t="shared" si="934"/>
        <v>1.9445156180429502E-7</v>
      </c>
      <c r="AX694" s="5">
        <f t="shared" si="935"/>
        <v>4.4974637186901583E-4</v>
      </c>
      <c r="AY694" s="5">
        <f t="shared" si="936"/>
        <v>3.7025168684017197E-4</v>
      </c>
      <c r="AZ694" s="5">
        <f t="shared" si="937"/>
        <v>1.5240402166925965E-4</v>
      </c>
      <c r="BA694" s="5">
        <f t="shared" si="938"/>
        <v>4.1821976143110555E-5</v>
      </c>
      <c r="BB694" s="5">
        <f t="shared" si="939"/>
        <v>8.6074386490469924E-6</v>
      </c>
      <c r="BC694" s="5">
        <f t="shared" si="940"/>
        <v>1.417207065368434E-6</v>
      </c>
      <c r="BD694" s="5">
        <f t="shared" si="941"/>
        <v>5.9998790855120931E-5</v>
      </c>
      <c r="BE694" s="5">
        <f t="shared" si="942"/>
        <v>6.9099685467702873E-5</v>
      </c>
      <c r="BF694" s="5">
        <f t="shared" si="943"/>
        <v>3.979052297291371E-5</v>
      </c>
      <c r="BG694" s="5">
        <f t="shared" si="944"/>
        <v>1.5275377958104682E-5</v>
      </c>
      <c r="BH694" s="5">
        <f t="shared" si="945"/>
        <v>4.3981045170313873E-6</v>
      </c>
      <c r="BI694" s="5">
        <f t="shared" si="946"/>
        <v>1.0130458779237658E-6</v>
      </c>
      <c r="BJ694" s="8">
        <f t="shared" si="947"/>
        <v>0.43329710672685129</v>
      </c>
      <c r="BK694" s="8">
        <f t="shared" si="948"/>
        <v>0.30538651067872308</v>
      </c>
      <c r="BL694" s="8">
        <f t="shared" si="949"/>
        <v>0.24856094069910503</v>
      </c>
      <c r="BM694" s="8">
        <f t="shared" si="950"/>
        <v>0.31631710795962037</v>
      </c>
      <c r="BN694" s="8">
        <f t="shared" si="951"/>
        <v>0.68346172742103417</v>
      </c>
    </row>
    <row r="695" spans="1:66" x14ac:dyDescent="0.25">
      <c r="A695" t="s">
        <v>69</v>
      </c>
      <c r="B695" t="s">
        <v>70</v>
      </c>
      <c r="C695" t="s">
        <v>261</v>
      </c>
      <c r="D695" t="s">
        <v>528</v>
      </c>
      <c r="E695">
        <f>VLOOKUP(A695,home!$A$2:$E$405,3,FALSE)</f>
        <v>1.3526</v>
      </c>
      <c r="F695">
        <f>VLOOKUP(B695,home!$B$2:$E$405,3,FALSE)</f>
        <v>0.81710000000000005</v>
      </c>
      <c r="G695">
        <f>VLOOKUP(C695,away!$B$2:$E$405,4,FALSE)</f>
        <v>0.62260000000000004</v>
      </c>
      <c r="H695">
        <f>VLOOKUP(A695,away!$A$2:$E$405,3,FALSE)</f>
        <v>1.3421000000000001</v>
      </c>
      <c r="I695">
        <f>VLOOKUP(C695,away!$B$2:$E$405,3,FALSE)</f>
        <v>1.3726</v>
      </c>
      <c r="J695">
        <f>VLOOKUP(B695,home!$B$2:$E$405,4,FALSE)</f>
        <v>0.98040000000000005</v>
      </c>
      <c r="K695" s="3">
        <f t="shared" si="896"/>
        <v>0.68810340979600004</v>
      </c>
      <c r="L695" s="3">
        <f t="shared" si="897"/>
        <v>1.8060599973840001</v>
      </c>
      <c r="M695" s="5">
        <f t="shared" si="898"/>
        <v>8.2565496207826522E-2</v>
      </c>
      <c r="N695" s="5">
        <f t="shared" si="899"/>
        <v>5.6813599472104133E-2</v>
      </c>
      <c r="O695" s="5">
        <f t="shared" si="900"/>
        <v>0.14911823986511583</v>
      </c>
      <c r="P695" s="5">
        <f t="shared" si="901"/>
        <v>0.10260876931396401</v>
      </c>
      <c r="Q695" s="5">
        <f t="shared" si="902"/>
        <v>1.9546815759769538E-2</v>
      </c>
      <c r="R695" s="5">
        <f t="shared" si="903"/>
        <v>0.13465824395034895</v>
      </c>
      <c r="S695" s="5">
        <f t="shared" si="904"/>
        <v>3.1879417019503926E-2</v>
      </c>
      <c r="T695" s="5">
        <f t="shared" si="905"/>
        <v>3.5302722019954901E-2</v>
      </c>
      <c r="U695" s="5">
        <f t="shared" si="906"/>
        <v>9.2658796819376693E-2</v>
      </c>
      <c r="V695" s="5">
        <f t="shared" si="907"/>
        <v>4.4020375702490053E-3</v>
      </c>
      <c r="W695" s="5">
        <f t="shared" si="908"/>
        <v>4.4834101916505376E-3</v>
      </c>
      <c r="X695" s="5">
        <f t="shared" si="909"/>
        <v>8.0973077990037692E-3</v>
      </c>
      <c r="Y695" s="5">
        <f t="shared" si="910"/>
        <v>7.3121118511430975E-3</v>
      </c>
      <c r="Z695" s="5">
        <f t="shared" si="911"/>
        <v>8.1066955905567062E-2</v>
      </c>
      <c r="AA695" s="5">
        <f t="shared" si="912"/>
        <v>5.5782448780402671E-2</v>
      </c>
      <c r="AB695" s="5">
        <f t="shared" si="913"/>
        <v>1.91920466062829E-2</v>
      </c>
      <c r="AC695" s="5">
        <f t="shared" si="914"/>
        <v>3.4191617435760848E-4</v>
      </c>
      <c r="AD695" s="5">
        <f t="shared" si="915"/>
        <v>7.7126246009721802E-4</v>
      </c>
      <c r="AE695" s="5">
        <f t="shared" si="916"/>
        <v>1.3929462766655591E-3</v>
      </c>
      <c r="AF695" s="5">
        <f t="shared" si="917"/>
        <v>1.2578722743953265E-3</v>
      </c>
      <c r="AG695" s="5">
        <f t="shared" si="918"/>
        <v>7.5726426553460971E-4</v>
      </c>
      <c r="AH695" s="5">
        <f t="shared" si="919"/>
        <v>3.6602946542684325E-2</v>
      </c>
      <c r="AI695" s="5">
        <f t="shared" si="920"/>
        <v>2.5186612324601794E-2</v>
      </c>
      <c r="AJ695" s="5">
        <f t="shared" si="921"/>
        <v>8.6654969108842256E-3</v>
      </c>
      <c r="AK695" s="5">
        <f t="shared" si="922"/>
        <v>1.987585990652047E-3</v>
      </c>
      <c r="AL695" s="5">
        <f t="shared" si="923"/>
        <v>1.699673566840253E-5</v>
      </c>
      <c r="AM695" s="5">
        <f t="shared" si="924"/>
        <v>1.0614166572810947E-4</v>
      </c>
      <c r="AN695" s="5">
        <f t="shared" si="925"/>
        <v>1.9169821652724277E-4</v>
      </c>
      <c r="AO695" s="5">
        <f t="shared" si="926"/>
        <v>1.7310924021985484E-4</v>
      </c>
      <c r="AP695" s="5">
        <f t="shared" si="927"/>
        <v>1.0421522464620574E-4</v>
      </c>
      <c r="AQ695" s="5">
        <f t="shared" si="928"/>
        <v>4.7054737087974831E-5</v>
      </c>
      <c r="AR695" s="5">
        <f t="shared" si="929"/>
        <v>1.3221423507425435E-2</v>
      </c>
      <c r="AS695" s="5">
        <f t="shared" si="930"/>
        <v>9.0977065978164306E-3</v>
      </c>
      <c r="AT695" s="5">
        <f t="shared" si="931"/>
        <v>3.1300814656405255E-3</v>
      </c>
      <c r="AU695" s="5">
        <f t="shared" si="932"/>
        <v>7.1793990981550246E-4</v>
      </c>
      <c r="AV695" s="5">
        <f t="shared" si="933"/>
        <v>1.2350422499316998E-4</v>
      </c>
      <c r="AW695" s="5">
        <f t="shared" si="934"/>
        <v>5.8674433207266581E-7</v>
      </c>
      <c r="AX695" s="5">
        <f t="shared" si="935"/>
        <v>1.2172740351489888E-5</v>
      </c>
      <c r="AY695" s="5">
        <f t="shared" si="936"/>
        <v>2.198469940736794E-5</v>
      </c>
      <c r="AZ695" s="5">
        <f t="shared" si="937"/>
        <v>1.9852843077079492E-5</v>
      </c>
      <c r="BA695" s="5">
        <f t="shared" si="938"/>
        <v>1.1951808571951713E-5</v>
      </c>
      <c r="BB695" s="5">
        <f t="shared" si="939"/>
        <v>5.3964208395482959E-6</v>
      </c>
      <c r="BC695" s="5">
        <f t="shared" si="940"/>
        <v>1.9492519614715121E-6</v>
      </c>
      <c r="BD695" s="5">
        <f t="shared" si="941"/>
        <v>3.9797806842055876E-3</v>
      </c>
      <c r="BE695" s="5">
        <f t="shared" si="942"/>
        <v>2.7385006590421226E-3</v>
      </c>
      <c r="BF695" s="5">
        <f t="shared" si="943"/>
        <v>9.4218582060773878E-4</v>
      </c>
      <c r="BG695" s="5">
        <f t="shared" si="944"/>
        <v>2.1610709194054252E-4</v>
      </c>
      <c r="BH695" s="5">
        <f t="shared" si="945"/>
        <v>3.7176006711346239E-5</v>
      </c>
      <c r="BI695" s="5">
        <f t="shared" si="946"/>
        <v>5.1161873961352668E-6</v>
      </c>
      <c r="BJ695" s="8">
        <f t="shared" si="947"/>
        <v>0.13643083921873694</v>
      </c>
      <c r="BK695" s="8">
        <f t="shared" si="948"/>
        <v>0.22183661772097685</v>
      </c>
      <c r="BL695" s="8">
        <f t="shared" si="949"/>
        <v>0.558061939945944</v>
      </c>
      <c r="BM695" s="8">
        <f t="shared" si="950"/>
        <v>0.45206379026702059</v>
      </c>
      <c r="BN695" s="8">
        <f t="shared" si="951"/>
        <v>0.54531116456912898</v>
      </c>
    </row>
    <row r="696" spans="1:66" x14ac:dyDescent="0.25">
      <c r="A696" t="s">
        <v>21</v>
      </c>
      <c r="B696" t="s">
        <v>157</v>
      </c>
      <c r="C696" t="s">
        <v>23</v>
      </c>
      <c r="D696" t="s">
        <v>528</v>
      </c>
      <c r="E696">
        <f>VLOOKUP(A696,home!$A$2:$E$405,3,FALSE)</f>
        <v>1.3974</v>
      </c>
      <c r="F696">
        <f>VLOOKUP(B696,home!$B$2:$E$405,3,FALSE)</f>
        <v>1.2524999999999999</v>
      </c>
      <c r="G696">
        <f>VLOOKUP(C696,away!$B$2:$E$405,4,FALSE)</f>
        <v>0.79090000000000005</v>
      </c>
      <c r="H696">
        <f>VLOOKUP(A696,away!$A$2:$E$405,3,FALSE)</f>
        <v>1.3632</v>
      </c>
      <c r="I696">
        <f>VLOOKUP(C696,away!$B$2:$E$405,3,FALSE)</f>
        <v>1.2741</v>
      </c>
      <c r="J696">
        <f>VLOOKUP(B696,home!$B$2:$E$405,4,FALSE)</f>
        <v>0.75190000000000001</v>
      </c>
      <c r="K696" s="3">
        <f t="shared" si="896"/>
        <v>1.3842675841500001</v>
      </c>
      <c r="L696" s="3">
        <f t="shared" si="897"/>
        <v>1.305939860928</v>
      </c>
      <c r="M696" s="5">
        <f t="shared" si="898"/>
        <v>6.7866859265473617E-2</v>
      </c>
      <c r="N696" s="5">
        <f t="shared" si="899"/>
        <v>9.39458933192652E-2</v>
      </c>
      <c r="O696" s="5">
        <f t="shared" si="900"/>
        <v>8.8630036750772773E-2</v>
      </c>
      <c r="P696" s="5">
        <f t="shared" si="901"/>
        <v>0.12268768685611792</v>
      </c>
      <c r="Q696" s="5">
        <f t="shared" si="902"/>
        <v>6.5023127392936447E-2</v>
      </c>
      <c r="R696" s="5">
        <f t="shared" si="903"/>
        <v>5.7872748934173865E-2</v>
      </c>
      <c r="S696" s="5">
        <f t="shared" si="904"/>
        <v>5.5447786552288936E-2</v>
      </c>
      <c r="T696" s="5">
        <f t="shared" si="905"/>
        <v>8.4916293944635041E-2</v>
      </c>
      <c r="U696" s="5">
        <f t="shared" si="906"/>
        <v>8.0111370355228334E-2</v>
      </c>
      <c r="V696" s="5">
        <f t="shared" si="907"/>
        <v>1.1137428565640154E-2</v>
      </c>
      <c r="W696" s="5">
        <f t="shared" si="908"/>
        <v>3.0003135823365945E-2</v>
      </c>
      <c r="X696" s="5">
        <f t="shared" si="909"/>
        <v>3.9182291024570423E-2</v>
      </c>
      <c r="Y696" s="5">
        <f t="shared" si="910"/>
        <v>2.5584857845733961E-2</v>
      </c>
      <c r="Z696" s="5">
        <f t="shared" si="911"/>
        <v>2.5192776564872028E-2</v>
      </c>
      <c r="AA696" s="5">
        <f t="shared" si="912"/>
        <v>3.487354395348613E-2</v>
      </c>
      <c r="AB696" s="5">
        <f t="shared" si="913"/>
        <v>2.413715821962055E-2</v>
      </c>
      <c r="AC696" s="5">
        <f t="shared" si="914"/>
        <v>1.2583694779680871E-3</v>
      </c>
      <c r="AD696" s="5">
        <f t="shared" si="915"/>
        <v>1.0383092085783778E-2</v>
      </c>
      <c r="AE696" s="5">
        <f t="shared" si="916"/>
        <v>1.3559693834511085E-2</v>
      </c>
      <c r="AF696" s="5">
        <f t="shared" si="917"/>
        <v>8.8540723402338335E-3</v>
      </c>
      <c r="AG696" s="5">
        <f t="shared" si="918"/>
        <v>3.8542953335504748E-3</v>
      </c>
      <c r="AH696" s="5">
        <f t="shared" si="919"/>
        <v>8.2250627808797914E-3</v>
      </c>
      <c r="AI696" s="5">
        <f t="shared" si="920"/>
        <v>1.1385687785170549E-2</v>
      </c>
      <c r="AJ696" s="5">
        <f t="shared" si="921"/>
        <v>7.8804192621321004E-3</v>
      </c>
      <c r="AK696" s="5">
        <f t="shared" si="922"/>
        <v>3.6362029780269106E-3</v>
      </c>
      <c r="AL696" s="5">
        <f t="shared" si="923"/>
        <v>9.0993714536477649E-5</v>
      </c>
      <c r="AM696" s="5">
        <f t="shared" si="924"/>
        <v>2.8745955595189786E-3</v>
      </c>
      <c r="AN696" s="5">
        <f t="shared" si="925"/>
        <v>3.7540489252224614E-3</v>
      </c>
      <c r="AO696" s="5">
        <f t="shared" si="926"/>
        <v>2.451281065660965E-3</v>
      </c>
      <c r="AP696" s="5">
        <f t="shared" si="927"/>
        <v>1.0670752179949069E-3</v>
      </c>
      <c r="AQ696" s="5">
        <f t="shared" si="928"/>
        <v>3.4838401544699609E-4</v>
      </c>
      <c r="AR696" s="5">
        <f t="shared" si="929"/>
        <v>2.1482874688372447E-3</v>
      </c>
      <c r="AS696" s="5">
        <f t="shared" si="930"/>
        <v>2.9738047045470505E-3</v>
      </c>
      <c r="AT696" s="5">
        <f t="shared" si="931"/>
        <v>2.0582707270486254E-3</v>
      </c>
      <c r="AU696" s="5">
        <f t="shared" si="932"/>
        <v>9.4973248228608857E-4</v>
      </c>
      <c r="AV696" s="5">
        <f t="shared" si="933"/>
        <v>3.286709722107367E-4</v>
      </c>
      <c r="AW696" s="5">
        <f t="shared" si="934"/>
        <v>4.5693257503460969E-6</v>
      </c>
      <c r="AX696" s="5">
        <f t="shared" si="935"/>
        <v>6.6320157509727577E-4</v>
      </c>
      <c r="AY696" s="5">
        <f t="shared" si="936"/>
        <v>8.6610137274976691E-4</v>
      </c>
      <c r="AZ696" s="5">
        <f t="shared" si="937"/>
        <v>5.6553815313919033E-4</v>
      </c>
      <c r="BA696" s="5">
        <f t="shared" si="938"/>
        <v>2.4618627235335739E-4</v>
      </c>
      <c r="BB696" s="5">
        <f t="shared" si="939"/>
        <v>8.03761165698816E-5</v>
      </c>
      <c r="BC696" s="5">
        <f t="shared" si="940"/>
        <v>2.0993274899040777E-5</v>
      </c>
      <c r="BD696" s="5">
        <f t="shared" si="941"/>
        <v>4.6758903971444595E-4</v>
      </c>
      <c r="BE696" s="5">
        <f t="shared" si="942"/>
        <v>6.4726835038053448E-4</v>
      </c>
      <c r="BF696" s="5">
        <f t="shared" si="943"/>
        <v>4.4799629783900919E-4</v>
      </c>
      <c r="BG696" s="5">
        <f t="shared" si="944"/>
        <v>2.0671558430591642E-4</v>
      </c>
      <c r="BH696" s="5">
        <f t="shared" si="945"/>
        <v>7.1537420623326659E-5</v>
      </c>
      <c r="BI696" s="5">
        <f t="shared" si="946"/>
        <v>1.9805386484514955E-5</v>
      </c>
      <c r="BJ696" s="8">
        <f t="shared" si="947"/>
        <v>0.38824453449323892</v>
      </c>
      <c r="BK696" s="8">
        <f t="shared" si="948"/>
        <v>0.25935522580477499</v>
      </c>
      <c r="BL696" s="8">
        <f t="shared" si="949"/>
        <v>0.32707190945376841</v>
      </c>
      <c r="BM696" s="8">
        <f t="shared" si="950"/>
        <v>0.50297656175091521</v>
      </c>
      <c r="BN696" s="8">
        <f t="shared" si="951"/>
        <v>0.49602635251873978</v>
      </c>
    </row>
    <row r="697" spans="1:66" x14ac:dyDescent="0.25">
      <c r="A697" t="s">
        <v>21</v>
      </c>
      <c r="B697" t="s">
        <v>152</v>
      </c>
      <c r="C697" t="s">
        <v>265</v>
      </c>
      <c r="D697" t="s">
        <v>528</v>
      </c>
      <c r="E697">
        <f>VLOOKUP(A697,home!$A$2:$E$405,3,FALSE)</f>
        <v>1.3974</v>
      </c>
      <c r="F697">
        <f>VLOOKUP(B697,home!$B$2:$E$405,3,FALSE)</f>
        <v>0.75329999999999997</v>
      </c>
      <c r="G697">
        <f>VLOOKUP(C697,away!$B$2:$E$405,4,FALSE)</f>
        <v>0.71560000000000001</v>
      </c>
      <c r="H697">
        <f>VLOOKUP(A697,away!$A$2:$E$405,3,FALSE)</f>
        <v>1.3632</v>
      </c>
      <c r="I697">
        <f>VLOOKUP(C697,away!$B$2:$E$405,3,FALSE)</f>
        <v>1.0038</v>
      </c>
      <c r="J697">
        <f>VLOOKUP(B697,home!$B$2:$E$405,4,FALSE)</f>
        <v>1.0424</v>
      </c>
      <c r="K697" s="3">
        <f t="shared" si="896"/>
        <v>0.75328451215199999</v>
      </c>
      <c r="L697" s="3">
        <f t="shared" si="897"/>
        <v>1.426399478784</v>
      </c>
      <c r="M697" s="5">
        <f t="shared" si="898"/>
        <v>0.11307725843359659</v>
      </c>
      <c r="N697" s="5">
        <f t="shared" si="899"/>
        <v>8.5179347454637427E-2</v>
      </c>
      <c r="O697" s="5">
        <f t="shared" si="900"/>
        <v>0.16129334249200586</v>
      </c>
      <c r="P697" s="5">
        <f t="shared" si="901"/>
        <v>0.12149977681245606</v>
      </c>
      <c r="Q697" s="5">
        <f t="shared" si="902"/>
        <v>3.2082141596396128E-2</v>
      </c>
      <c r="R697" s="5">
        <f t="shared" si="903"/>
        <v>0.11503436983096318</v>
      </c>
      <c r="S697" s="5">
        <f t="shared" si="904"/>
        <v>3.2637410850709613E-2</v>
      </c>
      <c r="T697" s="5">
        <f t="shared" si="905"/>
        <v>4.5761950051373929E-2</v>
      </c>
      <c r="U697" s="5">
        <f t="shared" si="906"/>
        <v>8.6653609158829845E-2</v>
      </c>
      <c r="V697" s="5">
        <f t="shared" si="907"/>
        <v>3.8964885002115727E-3</v>
      </c>
      <c r="W697" s="5">
        <f t="shared" si="908"/>
        <v>8.0556601270775491E-3</v>
      </c>
      <c r="X697" s="5">
        <f t="shared" si="909"/>
        <v>1.1490589406524468E-2</v>
      </c>
      <c r="Y697" s="5">
        <f t="shared" si="910"/>
        <v>8.1950853701937276E-3</v>
      </c>
      <c r="Z697" s="5">
        <f t="shared" si="911"/>
        <v>5.4694988389710604E-2</v>
      </c>
      <c r="AA697" s="5">
        <f t="shared" si="912"/>
        <v>4.1200887646302455E-2</v>
      </c>
      <c r="AB697" s="5">
        <f t="shared" si="913"/>
        <v>1.5517995275437155E-2</v>
      </c>
      <c r="AC697" s="5">
        <f t="shared" si="914"/>
        <v>2.6166981411984128E-4</v>
      </c>
      <c r="AD697" s="5">
        <f t="shared" si="915"/>
        <v>1.5170510022219821E-3</v>
      </c>
      <c r="AE697" s="5">
        <f t="shared" si="916"/>
        <v>2.16392075885818E-3</v>
      </c>
      <c r="AF697" s="5">
        <f t="shared" si="917"/>
        <v>1.5433077212825932E-3</v>
      </c>
      <c r="AG697" s="5">
        <f t="shared" si="918"/>
        <v>7.3379110974693801E-4</v>
      </c>
      <c r="AH697" s="5">
        <f t="shared" si="919"/>
        <v>1.9504225732795033E-2</v>
      </c>
      <c r="AI697" s="5">
        <f t="shared" si="920"/>
        <v>1.4692231166030989E-2</v>
      </c>
      <c r="AJ697" s="5">
        <f t="shared" si="921"/>
        <v>5.5337150931640327E-3</v>
      </c>
      <c r="AK697" s="5">
        <f t="shared" si="922"/>
        <v>1.3894872914474092E-3</v>
      </c>
      <c r="AL697" s="5">
        <f t="shared" si="923"/>
        <v>1.1246407793937661E-5</v>
      </c>
      <c r="AM697" s="5">
        <f t="shared" si="924"/>
        <v>2.2855420482369775E-4</v>
      </c>
      <c r="AN697" s="5">
        <f t="shared" si="925"/>
        <v>3.2600959863441405E-4</v>
      </c>
      <c r="AO697" s="5">
        <f t="shared" si="926"/>
        <v>2.3250996078535464E-4</v>
      </c>
      <c r="AP697" s="5">
        <f t="shared" si="927"/>
        <v>1.105506956254394E-4</v>
      </c>
      <c r="AQ697" s="5">
        <f t="shared" si="928"/>
        <v>3.9422363654833842E-5</v>
      </c>
      <c r="AR697" s="5">
        <f t="shared" si="929"/>
        <v>5.564163483868863E-3</v>
      </c>
      <c r="AS697" s="5">
        <f t="shared" si="930"/>
        <v>4.1913981754801294E-3</v>
      </c>
      <c r="AT697" s="5">
        <f t="shared" si="931"/>
        <v>1.578657664925666E-3</v>
      </c>
      <c r="AU697" s="5">
        <f t="shared" si="932"/>
        <v>3.9639278965951526E-4</v>
      </c>
      <c r="AV697" s="5">
        <f t="shared" si="933"/>
        <v>7.4649137294809564E-5</v>
      </c>
      <c r="AW697" s="5">
        <f t="shared" si="934"/>
        <v>3.3566923275728426E-7</v>
      </c>
      <c r="AX697" s="5">
        <f t="shared" si="935"/>
        <v>2.86943904468179E-5</v>
      </c>
      <c r="AY697" s="5">
        <f t="shared" si="936"/>
        <v>4.0929663577365637E-5</v>
      </c>
      <c r="AZ697" s="5">
        <f t="shared" si="937"/>
        <v>2.9191025396779412E-5</v>
      </c>
      <c r="BA697" s="5">
        <f t="shared" si="938"/>
        <v>1.3879354470378889E-5</v>
      </c>
      <c r="BB697" s="5">
        <f t="shared" si="939"/>
        <v>4.9493759956017066E-6</v>
      </c>
      <c r="BC697" s="5">
        <f t="shared" si="940"/>
        <v>1.4119574680864631E-6</v>
      </c>
      <c r="BD697" s="5">
        <f t="shared" si="941"/>
        <v>1.3227866488765842E-3</v>
      </c>
      <c r="BE697" s="5">
        <f t="shared" si="942"/>
        <v>9.9643469548017652E-4</v>
      </c>
      <c r="BF697" s="5">
        <f t="shared" si="943"/>
        <v>3.7529941173805576E-4</v>
      </c>
      <c r="BG697" s="5">
        <f t="shared" si="944"/>
        <v>9.4235744760677982E-5</v>
      </c>
      <c r="BH697" s="5">
        <f t="shared" si="945"/>
        <v>1.7746581754831922E-5</v>
      </c>
      <c r="BI697" s="5">
        <f t="shared" si="946"/>
        <v>2.6736450359108303E-6</v>
      </c>
      <c r="BJ697" s="8">
        <f t="shared" si="947"/>
        <v>0.19777894718919173</v>
      </c>
      <c r="BK697" s="8">
        <f t="shared" si="948"/>
        <v>0.27142478048246499</v>
      </c>
      <c r="BL697" s="8">
        <f t="shared" si="949"/>
        <v>0.47543430166585121</v>
      </c>
      <c r="BM697" s="8">
        <f t="shared" si="950"/>
        <v>0.3711261871128187</v>
      </c>
      <c r="BN697" s="8">
        <f t="shared" si="951"/>
        <v>0.62816623662005522</v>
      </c>
    </row>
    <row r="698" spans="1:66" x14ac:dyDescent="0.25">
      <c r="A698" t="s">
        <v>21</v>
      </c>
      <c r="B698" t="s">
        <v>167</v>
      </c>
      <c r="C698" t="s">
        <v>275</v>
      </c>
      <c r="D698" t="s">
        <v>528</v>
      </c>
      <c r="E698">
        <f>VLOOKUP(A698,home!$A$2:$E$405,3,FALSE)</f>
        <v>1.3974</v>
      </c>
      <c r="F698">
        <f>VLOOKUP(B698,home!$B$2:$E$405,3,FALSE)</f>
        <v>1.4481999999999999</v>
      </c>
      <c r="G698">
        <f>VLOOKUP(C698,away!$B$2:$E$405,4,FALSE)</f>
        <v>0.8286</v>
      </c>
      <c r="H698">
        <f>VLOOKUP(A698,away!$A$2:$E$405,3,FALSE)</f>
        <v>1.3632</v>
      </c>
      <c r="I698">
        <f>VLOOKUP(C698,away!$B$2:$E$405,3,FALSE)</f>
        <v>0.96519999999999995</v>
      </c>
      <c r="J698">
        <f>VLOOKUP(B698,home!$B$2:$E$405,4,FALSE)</f>
        <v>0.4511</v>
      </c>
      <c r="K698" s="3">
        <f t="shared" si="896"/>
        <v>1.676849983848</v>
      </c>
      <c r="L698" s="3">
        <f t="shared" si="897"/>
        <v>0.59353962470400001</v>
      </c>
      <c r="M698" s="5">
        <f t="shared" si="898"/>
        <v>0.10327193661432293</v>
      </c>
      <c r="N698" s="5">
        <f t="shared" si="899"/>
        <v>0.17317154524367906</v>
      </c>
      <c r="O698" s="5">
        <f t="shared" si="900"/>
        <v>6.1295986500520504E-2</v>
      </c>
      <c r="P698" s="5">
        <f t="shared" si="901"/>
        <v>0.10278417397334504</v>
      </c>
      <c r="Q698" s="5">
        <f t="shared" si="902"/>
        <v>0.14519135142239825</v>
      </c>
      <c r="R698" s="5">
        <f t="shared" si="903"/>
        <v>1.8190798411690193E-2</v>
      </c>
      <c r="S698" s="5">
        <f t="shared" si="904"/>
        <v>2.5574678769792827E-2</v>
      </c>
      <c r="T698" s="5">
        <f t="shared" si="905"/>
        <v>8.6176820233516832E-2</v>
      </c>
      <c r="U698" s="5">
        <f t="shared" si="906"/>
        <v>3.0503240022824923E-2</v>
      </c>
      <c r="V698" s="5">
        <f t="shared" si="907"/>
        <v>2.8282096958610675E-3</v>
      </c>
      <c r="W698" s="5">
        <f t="shared" si="908"/>
        <v>8.1154705095839247E-2</v>
      </c>
      <c r="X698" s="5">
        <f t="shared" si="909"/>
        <v>4.8168533205548224E-2</v>
      </c>
      <c r="Y698" s="5">
        <f t="shared" si="910"/>
        <v>1.4294966560681627E-2</v>
      </c>
      <c r="Z698" s="5">
        <f t="shared" si="911"/>
        <v>3.5989865541135725E-3</v>
      </c>
      <c r="AA698" s="5">
        <f t="shared" si="912"/>
        <v>6.0349605451345129E-3</v>
      </c>
      <c r="AB698" s="5">
        <f t="shared" si="913"/>
        <v>5.0598617463160642E-3</v>
      </c>
      <c r="AC698" s="5">
        <f t="shared" si="914"/>
        <v>1.7592823795037192E-4</v>
      </c>
      <c r="AD698" s="5">
        <f t="shared" si="915"/>
        <v>3.4021066482286817E-2</v>
      </c>
      <c r="AE698" s="5">
        <f t="shared" si="916"/>
        <v>2.0192851031926352E-2</v>
      </c>
      <c r="AF698" s="5">
        <f t="shared" si="917"/>
        <v>5.9926286115966725E-3</v>
      </c>
      <c r="AG698" s="5">
        <f t="shared" si="918"/>
        <v>1.1856208457058472E-3</v>
      </c>
      <c r="AH698" s="5">
        <f t="shared" si="919"/>
        <v>5.3403528216082799E-4</v>
      </c>
      <c r="AI698" s="5">
        <f t="shared" si="920"/>
        <v>8.9549705426564654E-4</v>
      </c>
      <c r="AJ698" s="5">
        <f t="shared" si="921"/>
        <v>7.5080711049064065E-4</v>
      </c>
      <c r="AK698" s="5">
        <f t="shared" si="922"/>
        <v>4.1966363036639799E-4</v>
      </c>
      <c r="AL698" s="5">
        <f t="shared" si="923"/>
        <v>7.0038925226496325E-6</v>
      </c>
      <c r="AM698" s="5">
        <f t="shared" si="924"/>
        <v>1.140964495626288E-2</v>
      </c>
      <c r="AN698" s="5">
        <f t="shared" si="925"/>
        <v>6.7720763853461553E-3</v>
      </c>
      <c r="AO698" s="5">
        <f t="shared" si="926"/>
        <v>2.009747838112589E-3</v>
      </c>
      <c r="AP698" s="5">
        <f t="shared" si="927"/>
        <v>3.9762165919434046E-4</v>
      </c>
      <c r="AQ698" s="5">
        <f t="shared" si="928"/>
        <v>5.9001052593097656E-5</v>
      </c>
      <c r="AR698" s="5">
        <f t="shared" si="929"/>
        <v>6.3394220190486541E-5</v>
      </c>
      <c r="AS698" s="5">
        <f t="shared" si="930"/>
        <v>1.0630259710247391E-4</v>
      </c>
      <c r="AT698" s="5">
        <f t="shared" si="931"/>
        <v>8.9126754117141929E-5</v>
      </c>
      <c r="AU698" s="5">
        <f t="shared" si="932"/>
        <v>4.9817398733918029E-5</v>
      </c>
      <c r="AV698" s="5">
        <f t="shared" si="933"/>
        <v>2.088407606557996E-5</v>
      </c>
      <c r="AW698" s="5">
        <f t="shared" si="934"/>
        <v>1.9363368079448784E-7</v>
      </c>
      <c r="AX698" s="5">
        <f t="shared" si="935"/>
        <v>3.1887104934368036E-3</v>
      </c>
      <c r="AY698" s="5">
        <f t="shared" si="936"/>
        <v>1.8926260295641869E-3</v>
      </c>
      <c r="AZ698" s="5">
        <f t="shared" si="937"/>
        <v>5.6167427164627456E-4</v>
      </c>
      <c r="BA698" s="5">
        <f t="shared" si="938"/>
        <v>1.1112531213294078E-4</v>
      </c>
      <c r="BB698" s="5">
        <f t="shared" si="939"/>
        <v>1.6489319014625132E-5</v>
      </c>
      <c r="BC698" s="5">
        <f t="shared" si="940"/>
        <v>1.9574128439130272E-6</v>
      </c>
      <c r="BD698" s="5">
        <f t="shared" si="941"/>
        <v>6.2711636100440187E-6</v>
      </c>
      <c r="BE698" s="5">
        <f t="shared" si="942"/>
        <v>1.0515800598210477E-5</v>
      </c>
      <c r="BF698" s="5">
        <f t="shared" si="943"/>
        <v>8.8167100316290154E-6</v>
      </c>
      <c r="BG698" s="5">
        <f t="shared" si="944"/>
        <v>4.9281000247098707E-6</v>
      </c>
      <c r="BH698" s="5">
        <f t="shared" si="945"/>
        <v>2.0659211117090191E-6</v>
      </c>
      <c r="BI698" s="5">
        <f t="shared" si="946"/>
        <v>6.9284795656010229E-7</v>
      </c>
      <c r="BJ698" s="8">
        <f t="shared" si="947"/>
        <v>0.63597076346332682</v>
      </c>
      <c r="BK698" s="8">
        <f t="shared" si="948"/>
        <v>0.23653455721335909</v>
      </c>
      <c r="BL698" s="8">
        <f t="shared" si="949"/>
        <v>0.12404766589331216</v>
      </c>
      <c r="BM698" s="8">
        <f t="shared" si="950"/>
        <v>0.39435374856227218</v>
      </c>
      <c r="BN698" s="8">
        <f t="shared" si="951"/>
        <v>0.60390579216595608</v>
      </c>
    </row>
    <row r="699" spans="1:66" x14ac:dyDescent="0.25">
      <c r="A699" t="s">
        <v>21</v>
      </c>
      <c r="B699" t="s">
        <v>267</v>
      </c>
      <c r="C699" t="s">
        <v>397</v>
      </c>
      <c r="D699" t="s">
        <v>528</v>
      </c>
      <c r="E699">
        <f>VLOOKUP(A699,home!$A$2:$E$405,3,FALSE)</f>
        <v>1.3974</v>
      </c>
      <c r="F699">
        <f>VLOOKUP(B699,home!$B$2:$E$405,3,FALSE)</f>
        <v>1.0546</v>
      </c>
      <c r="G699">
        <f>VLOOKUP(C699,away!$B$2:$E$405,4,FALSE)</f>
        <v>1.4689000000000001</v>
      </c>
      <c r="H699">
        <f>VLOOKUP(A699,away!$A$2:$E$405,3,FALSE)</f>
        <v>1.3632</v>
      </c>
      <c r="I699">
        <f>VLOOKUP(C699,away!$B$2:$E$405,3,FALSE)</f>
        <v>0.73360000000000003</v>
      </c>
      <c r="J699">
        <f>VLOOKUP(B699,home!$B$2:$E$405,4,FALSE)</f>
        <v>1.0038</v>
      </c>
      <c r="K699" s="3">
        <f t="shared" si="896"/>
        <v>2.164715050956</v>
      </c>
      <c r="L699" s="3">
        <f t="shared" si="897"/>
        <v>1.003843685376</v>
      </c>
      <c r="M699" s="5">
        <f t="shared" si="898"/>
        <v>4.2064179809792407E-2</v>
      </c>
      <c r="N699" s="5">
        <f t="shared" si="899"/>
        <v>9.1056963140377131E-2</v>
      </c>
      <c r="O699" s="5">
        <f t="shared" si="900"/>
        <v>4.2225861282580733E-2</v>
      </c>
      <c r="P699" s="5">
        <f t="shared" si="901"/>
        <v>9.1406957457982746E-2</v>
      </c>
      <c r="Q699" s="5">
        <f t="shared" si="902"/>
        <v>9.8556189302160063E-2</v>
      </c>
      <c r="R699" s="5">
        <f t="shared" si="903"/>
        <v>2.11940821040408E-2</v>
      </c>
      <c r="S699" s="5">
        <f t="shared" si="904"/>
        <v>4.9657641665108609E-2</v>
      </c>
      <c r="T699" s="5">
        <f t="shared" si="905"/>
        <v>9.8935008285695042E-2</v>
      </c>
      <c r="U699" s="5">
        <f t="shared" si="906"/>
        <v>4.5879148521814329E-2</v>
      </c>
      <c r="V699" s="5">
        <f t="shared" si="907"/>
        <v>1.1989757766640357E-2</v>
      </c>
      <c r="W699" s="5">
        <f t="shared" si="908"/>
        <v>7.1115355449084872E-2</v>
      </c>
      <c r="X699" s="5">
        <f t="shared" si="909"/>
        <v>7.1388700500833541E-2</v>
      </c>
      <c r="Y699" s="5">
        <f t="shared" si="910"/>
        <v>3.5831548102480119E-2</v>
      </c>
      <c r="Z699" s="5">
        <f t="shared" si="911"/>
        <v>7.0918484958272816E-3</v>
      </c>
      <c r="AA699" s="5">
        <f t="shared" si="912"/>
        <v>1.5351831178016988E-2</v>
      </c>
      <c r="AB699" s="5">
        <f t="shared" si="913"/>
        <v>1.661617000539448E-2</v>
      </c>
      <c r="AC699" s="5">
        <f t="shared" si="914"/>
        <v>1.6283856048402024E-3</v>
      </c>
      <c r="AD699" s="5">
        <f t="shared" si="915"/>
        <v>3.8486120073679957E-2</v>
      </c>
      <c r="AE699" s="5">
        <f t="shared" si="916"/>
        <v>3.8634048610586134E-2</v>
      </c>
      <c r="AF699" s="5">
        <f t="shared" si="917"/>
        <v>1.939127286912316E-2</v>
      </c>
      <c r="AG699" s="5">
        <f t="shared" si="918"/>
        <v>6.4886022736907458E-3</v>
      </c>
      <c r="AH699" s="5">
        <f t="shared" si="919"/>
        <v>1.7797768325448749E-3</v>
      </c>
      <c r="AI699" s="5">
        <f t="shared" si="920"/>
        <v>3.8527096967526874E-3</v>
      </c>
      <c r="AJ699" s="5">
        <f t="shared" si="921"/>
        <v>4.1700093337623352E-3</v>
      </c>
      <c r="AK699" s="5">
        <f t="shared" si="922"/>
        <v>3.0089606558074433E-3</v>
      </c>
      <c r="AL699" s="5">
        <f t="shared" si="923"/>
        <v>1.415415913300838E-4</v>
      </c>
      <c r="AM699" s="5">
        <f t="shared" si="924"/>
        <v>1.6662296675278972E-2</v>
      </c>
      <c r="AN699" s="5">
        <f t="shared" si="925"/>
        <v>1.6726341301340309E-2</v>
      </c>
      <c r="AO699" s="5">
        <f t="shared" si="926"/>
        <v>8.3953160473971295E-3</v>
      </c>
      <c r="AP699" s="5">
        <f t="shared" si="927"/>
        <v>2.8091950003051361E-3</v>
      </c>
      <c r="AQ699" s="5">
        <f t="shared" si="928"/>
        <v>7.0499816551153522E-4</v>
      </c>
      <c r="AR699" s="5">
        <f t="shared" si="929"/>
        <v>3.5732354694573436E-4</v>
      </c>
      <c r="AS699" s="5">
        <f t="shared" si="930"/>
        <v>7.7350366013441408E-4</v>
      </c>
      <c r="AT699" s="5">
        <f t="shared" si="931"/>
        <v>8.3720750753126059E-4</v>
      </c>
      <c r="AU699" s="5">
        <f t="shared" si="932"/>
        <v>6.0410523077542608E-4</v>
      </c>
      <c r="AV699" s="5">
        <f t="shared" si="933"/>
        <v>3.2692892135520327E-4</v>
      </c>
      <c r="AW699" s="5">
        <f t="shared" si="934"/>
        <v>8.5437474326580863E-6</v>
      </c>
      <c r="AX699" s="5">
        <f t="shared" si="935"/>
        <v>6.0115207327450879E-3</v>
      </c>
      <c r="AY699" s="5">
        <f t="shared" si="936"/>
        <v>6.0346271270730603E-3</v>
      </c>
      <c r="AZ699" s="5">
        <f t="shared" si="937"/>
        <v>3.028911167555502E-3</v>
      </c>
      <c r="BA699" s="5">
        <f t="shared" si="938"/>
        <v>1.0135177830384796E-3</v>
      </c>
      <c r="BB699" s="5">
        <f t="shared" si="939"/>
        <v>2.5435335662986509E-4</v>
      </c>
      <c r="BC699" s="5">
        <f t="shared" si="940"/>
        <v>5.106620218141598E-5</v>
      </c>
      <c r="BD699" s="5">
        <f t="shared" si="941"/>
        <v>5.9782831039604995E-5</v>
      </c>
      <c r="BE699" s="5">
        <f t="shared" si="942"/>
        <v>1.2941279414019246E-4</v>
      </c>
      <c r="BF699" s="5">
        <f t="shared" si="943"/>
        <v>1.4007091163077259E-4</v>
      </c>
      <c r="BG699" s="5">
        <f t="shared" si="944"/>
        <v>1.0107120353608707E-4</v>
      </c>
      <c r="BH699" s="5">
        <f t="shared" si="945"/>
        <v>5.4697588878201256E-5</v>
      </c>
      <c r="BI699" s="5">
        <f t="shared" si="946"/>
        <v>2.3680938779129158E-5</v>
      </c>
      <c r="BJ699" s="8">
        <f t="shared" si="947"/>
        <v>0.63157595216676732</v>
      </c>
      <c r="BK699" s="8">
        <f t="shared" si="948"/>
        <v>0.20292309102276748</v>
      </c>
      <c r="BL699" s="8">
        <f t="shared" si="949"/>
        <v>0.15748633474546067</v>
      </c>
      <c r="BM699" s="8">
        <f t="shared" si="950"/>
        <v>0.60654690995424843</v>
      </c>
      <c r="BN699" s="8">
        <f t="shared" si="951"/>
        <v>0.38650423309693388</v>
      </c>
    </row>
    <row r="700" spans="1:66" x14ac:dyDescent="0.25">
      <c r="A700" t="s">
        <v>21</v>
      </c>
      <c r="B700" t="s">
        <v>270</v>
      </c>
      <c r="C700" t="s">
        <v>264</v>
      </c>
      <c r="D700" t="s">
        <v>528</v>
      </c>
      <c r="E700">
        <f>VLOOKUP(A700,home!$A$2:$E$405,3,FALSE)</f>
        <v>1.3974</v>
      </c>
      <c r="F700">
        <f>VLOOKUP(B700,home!$B$2:$E$405,3,FALSE)</f>
        <v>0.79090000000000005</v>
      </c>
      <c r="G700">
        <f>VLOOKUP(C700,away!$B$2:$E$405,4,FALSE)</f>
        <v>1.2428999999999999</v>
      </c>
      <c r="H700">
        <f>VLOOKUP(A700,away!$A$2:$E$405,3,FALSE)</f>
        <v>1.3632</v>
      </c>
      <c r="I700">
        <f>VLOOKUP(C700,away!$B$2:$E$405,3,FALSE)</f>
        <v>0.69499999999999995</v>
      </c>
      <c r="J700">
        <f>VLOOKUP(B700,home!$B$2:$E$405,4,FALSE)</f>
        <v>1.1196999999999999</v>
      </c>
      <c r="K700" s="3">
        <f t="shared" si="896"/>
        <v>1.3736576290140001</v>
      </c>
      <c r="L700" s="3">
        <f t="shared" si="897"/>
        <v>1.0608306527999998</v>
      </c>
      <c r="M700" s="5">
        <f t="shared" si="898"/>
        <v>8.7642583879207314E-2</v>
      </c>
      <c r="N700" s="5">
        <f t="shared" si="899"/>
        <v>0.12039090397217254</v>
      </c>
      <c r="O700" s="5">
        <f t="shared" si="900"/>
        <v>9.2973939469658234E-2</v>
      </c>
      <c r="P700" s="5">
        <f t="shared" si="901"/>
        <v>0.12771436125198188</v>
      </c>
      <c r="Q700" s="5">
        <f t="shared" si="902"/>
        <v>8.2687941852633368E-2</v>
      </c>
      <c r="R700" s="5">
        <f t="shared" si="903"/>
        <v>4.9314802450492599E-2</v>
      </c>
      <c r="S700" s="5">
        <f t="shared" si="904"/>
        <v>4.6526920328142596E-2</v>
      </c>
      <c r="T700" s="5">
        <f t="shared" si="905"/>
        <v>8.7717903334217473E-2</v>
      </c>
      <c r="U700" s="5">
        <f t="shared" si="906"/>
        <v>6.7741654609437471E-2</v>
      </c>
      <c r="V700" s="5">
        <f t="shared" si="907"/>
        <v>7.5333190375434563E-3</v>
      </c>
      <c r="W700" s="5">
        <f t="shared" si="908"/>
        <v>3.786164071777863E-2</v>
      </c>
      <c r="X700" s="5">
        <f t="shared" si="909"/>
        <v>4.0164789038720151E-2</v>
      </c>
      <c r="Y700" s="5">
        <f t="shared" si="910"/>
        <v>2.1304019687759888E-2</v>
      </c>
      <c r="Z700" s="5">
        <f t="shared" si="911"/>
        <v>1.7438218025419699E-2</v>
      </c>
      <c r="AA700" s="5">
        <f t="shared" si="912"/>
        <v>2.3954141227027222E-2</v>
      </c>
      <c r="AB700" s="5">
        <f t="shared" si="913"/>
        <v>1.6452394421492364E-2</v>
      </c>
      <c r="AC700" s="5">
        <f t="shared" si="914"/>
        <v>6.8610556250349843E-4</v>
      </c>
      <c r="AD700" s="5">
        <f t="shared" si="915"/>
        <v>1.3002232904740929E-2</v>
      </c>
      <c r="AE700" s="5">
        <f t="shared" si="916"/>
        <v>1.3793167220193957E-2</v>
      </c>
      <c r="AF700" s="5">
        <f t="shared" si="917"/>
        <v>7.3161072931889563E-3</v>
      </c>
      <c r="AG700" s="5">
        <f t="shared" si="918"/>
        <v>2.5870502919294932E-3</v>
      </c>
      <c r="AH700" s="5">
        <f t="shared" si="919"/>
        <v>4.6247490528936747E-3</v>
      </c>
      <c r="AI700" s="5">
        <f t="shared" si="920"/>
        <v>6.3528218187826673E-3</v>
      </c>
      <c r="AJ700" s="5">
        <f t="shared" si="921"/>
        <v>4.3633010785687045E-3</v>
      </c>
      <c r="AK700" s="5">
        <f t="shared" si="922"/>
        <v>1.9978939380869724E-3</v>
      </c>
      <c r="AL700" s="5">
        <f t="shared" si="923"/>
        <v>3.9992218297596145E-5</v>
      </c>
      <c r="AM700" s="5">
        <f t="shared" si="924"/>
        <v>3.5721232847628443E-3</v>
      </c>
      <c r="AN700" s="5">
        <f t="shared" si="925"/>
        <v>3.7894178760570479E-3</v>
      </c>
      <c r="AO700" s="5">
        <f t="shared" si="926"/>
        <v>2.0099653195947932E-3</v>
      </c>
      <c r="AP700" s="5">
        <f t="shared" si="927"/>
        <v>7.1074427403036819E-4</v>
      </c>
      <c r="AQ700" s="5">
        <f t="shared" si="928"/>
        <v>1.8849482804837432E-4</v>
      </c>
      <c r="AR700" s="5">
        <f t="shared" si="929"/>
        <v>9.8121511136347586E-4</v>
      </c>
      <c r="AS700" s="5">
        <f t="shared" si="930"/>
        <v>1.3478536234282604E-3</v>
      </c>
      <c r="AT700" s="5">
        <f t="shared" si="931"/>
        <v>9.2574470630819665E-4</v>
      </c>
      <c r="AU700" s="5">
        <f t="shared" si="932"/>
        <v>4.2388542611319322E-4</v>
      </c>
      <c r="AV700" s="5">
        <f t="shared" si="933"/>
        <v>1.4556836235205952E-4</v>
      </c>
      <c r="AW700" s="5">
        <f t="shared" si="934"/>
        <v>1.6188162537411931E-6</v>
      </c>
      <c r="AX700" s="5">
        <f t="shared" si="935"/>
        <v>8.1781240031550623E-4</v>
      </c>
      <c r="AY700" s="5">
        <f t="shared" si="936"/>
        <v>8.6756046249463316E-4</v>
      </c>
      <c r="AZ700" s="5">
        <f t="shared" si="937"/>
        <v>4.6016736588582569E-4</v>
      </c>
      <c r="BA700" s="5">
        <f t="shared" si="938"/>
        <v>1.6271988238330561E-4</v>
      </c>
      <c r="BB700" s="5">
        <f t="shared" si="939"/>
        <v>4.3154559763055305E-5</v>
      </c>
      <c r="BC700" s="5">
        <f t="shared" si="940"/>
        <v>9.1559359609477171E-6</v>
      </c>
      <c r="BD700" s="5">
        <f t="shared" si="941"/>
        <v>1.7348384452082338E-4</v>
      </c>
      <c r="BE700" s="5">
        <f t="shared" si="942"/>
        <v>2.3830740653670769E-4</v>
      </c>
      <c r="BF700" s="5">
        <f t="shared" si="943"/>
        <v>1.6367639351984469E-4</v>
      </c>
      <c r="BG700" s="5">
        <f t="shared" si="944"/>
        <v>7.4945108882677446E-5</v>
      </c>
      <c r="BH700" s="5">
        <f t="shared" si="945"/>
        <v>2.5737230143493697E-5</v>
      </c>
      <c r="BI700" s="5">
        <f t="shared" si="946"/>
        <v>7.0708285072598344E-6</v>
      </c>
      <c r="BJ700" s="8">
        <f t="shared" si="947"/>
        <v>0.43945707250263227</v>
      </c>
      <c r="BK700" s="8">
        <f t="shared" si="948"/>
        <v>0.27101084274017095</v>
      </c>
      <c r="BL700" s="8">
        <f t="shared" si="949"/>
        <v>0.27228318610811586</v>
      </c>
      <c r="BM700" s="8">
        <f t="shared" si="950"/>
        <v>0.43859884485395195</v>
      </c>
      <c r="BN700" s="8">
        <f t="shared" si="951"/>
        <v>0.56072453287614599</v>
      </c>
    </row>
    <row r="701" spans="1:66" x14ac:dyDescent="0.25">
      <c r="A701" t="s">
        <v>21</v>
      </c>
      <c r="B701" t="s">
        <v>272</v>
      </c>
      <c r="C701" t="s">
        <v>22</v>
      </c>
      <c r="D701" t="s">
        <v>528</v>
      </c>
      <c r="E701">
        <f>VLOOKUP(A701,home!$A$2:$E$405,3,FALSE)</f>
        <v>1.3974</v>
      </c>
      <c r="F701">
        <f>VLOOKUP(B701,home!$B$2:$E$405,3,FALSE)</f>
        <v>1.0546</v>
      </c>
      <c r="G701">
        <f>VLOOKUP(C701,away!$B$2:$E$405,4,FALSE)</f>
        <v>1.0168999999999999</v>
      </c>
      <c r="H701">
        <f>VLOOKUP(A701,away!$A$2:$E$405,3,FALSE)</f>
        <v>1.3632</v>
      </c>
      <c r="I701">
        <f>VLOOKUP(C701,away!$B$2:$E$405,3,FALSE)</f>
        <v>1.0038</v>
      </c>
      <c r="J701">
        <f>VLOOKUP(B701,home!$B$2:$E$405,4,FALSE)</f>
        <v>0.42470000000000002</v>
      </c>
      <c r="K701" s="3">
        <f t="shared" si="896"/>
        <v>1.4986035368759998</v>
      </c>
      <c r="L701" s="3">
        <f t="shared" si="897"/>
        <v>0.58115105395200006</v>
      </c>
      <c r="M701" s="5">
        <f t="shared" si="898"/>
        <v>0.124960874980826</v>
      </c>
      <c r="N701" s="5">
        <f t="shared" si="899"/>
        <v>0.18726680921738545</v>
      </c>
      <c r="O701" s="5">
        <f t="shared" si="900"/>
        <v>7.2621144197871149E-2</v>
      </c>
      <c r="P701" s="5">
        <f t="shared" si="901"/>
        <v>0.10883030354691166</v>
      </c>
      <c r="Q701" s="5">
        <f t="shared" si="902"/>
        <v>0.14031935131632853</v>
      </c>
      <c r="R701" s="5">
        <f t="shared" si="903"/>
        <v>2.1101927244896491E-2</v>
      </c>
      <c r="S701" s="5">
        <f t="shared" si="904"/>
        <v>2.3695486631176134E-2</v>
      </c>
      <c r="T701" s="5">
        <f t="shared" si="905"/>
        <v>8.1546738907345276E-2</v>
      </c>
      <c r="U701" s="5">
        <f t="shared" si="906"/>
        <v>3.1623422804101894E-2</v>
      </c>
      <c r="V701" s="5">
        <f t="shared" si="907"/>
        <v>2.2929728144094664E-3</v>
      </c>
      <c r="W701" s="5">
        <f t="shared" si="908"/>
        <v>7.0094358724931957E-2</v>
      </c>
      <c r="X701" s="5">
        <f t="shared" si="909"/>
        <v>4.0735410449083777E-2</v>
      </c>
      <c r="Y701" s="5">
        <f t="shared" si="910"/>
        <v>1.1836713357826174E-2</v>
      </c>
      <c r="Z701" s="5">
        <f t="shared" si="911"/>
        <v>4.087802419596674E-3</v>
      </c>
      <c r="AA701" s="5">
        <f t="shared" si="912"/>
        <v>6.1259951640578441E-3</v>
      </c>
      <c r="AB701" s="5">
        <f t="shared" si="913"/>
        <v>4.5902190098711798E-3</v>
      </c>
      <c r="AC701" s="5">
        <f t="shared" si="914"/>
        <v>1.2481152973645201E-4</v>
      </c>
      <c r="AD701" s="5">
        <f t="shared" si="915"/>
        <v>2.6260913475059548E-2</v>
      </c>
      <c r="AE701" s="5">
        <f t="shared" si="916"/>
        <v>1.5261557543773136E-2</v>
      </c>
      <c r="AF701" s="5">
        <f t="shared" si="917"/>
        <v>4.4346351257564271E-3</v>
      </c>
      <c r="AG701" s="5">
        <f t="shared" si="918"/>
        <v>8.5906429240863603E-4</v>
      </c>
      <c r="AH701" s="5">
        <f t="shared" si="919"/>
        <v>5.9390767112403576E-4</v>
      </c>
      <c r="AI701" s="5">
        <f t="shared" si="920"/>
        <v>8.9003213652426793E-4</v>
      </c>
      <c r="AJ701" s="5">
        <f t="shared" si="921"/>
        <v>6.6690265386428556E-4</v>
      </c>
      <c r="AK701" s="5">
        <f t="shared" si="922"/>
        <v>3.3314089194433631E-4</v>
      </c>
      <c r="AL701" s="5">
        <f t="shared" si="923"/>
        <v>4.3480094611874865E-6</v>
      </c>
      <c r="AM701" s="5">
        <f t="shared" si="924"/>
        <v>7.8709395630637575E-3</v>
      </c>
      <c r="AN701" s="5">
        <f t="shared" si="925"/>
        <v>4.5742048226669963E-3</v>
      </c>
      <c r="AO701" s="5">
        <f t="shared" si="926"/>
        <v>1.3291519768426231E-3</v>
      </c>
      <c r="AP701" s="5">
        <f t="shared" si="927"/>
        <v>2.5747935740149161E-4</v>
      </c>
      <c r="AQ701" s="5">
        <f t="shared" si="928"/>
        <v>3.7408599981190142E-5</v>
      </c>
      <c r="AR701" s="5">
        <f t="shared" si="929"/>
        <v>6.9030013804782277E-5</v>
      </c>
      <c r="AS701" s="5">
        <f t="shared" si="930"/>
        <v>1.0344862283844579E-4</v>
      </c>
      <c r="AT701" s="5">
        <f t="shared" si="931"/>
        <v>7.7514236035323126E-5</v>
      </c>
      <c r="AU701" s="5">
        <f t="shared" si="932"/>
        <v>3.8721036093592102E-5</v>
      </c>
      <c r="AV701" s="5">
        <f t="shared" si="933"/>
        <v>1.4506870410340103E-5</v>
      </c>
      <c r="AW701" s="5">
        <f t="shared" si="934"/>
        <v>1.0518741022795345E-7</v>
      </c>
      <c r="AX701" s="5">
        <f t="shared" si="935"/>
        <v>1.9659029779574289E-3</v>
      </c>
      <c r="AY701" s="5">
        <f t="shared" si="936"/>
        <v>1.1424865876073353E-3</v>
      </c>
      <c r="AZ701" s="5">
        <f t="shared" si="937"/>
        <v>3.3197864225701339E-4</v>
      </c>
      <c r="BA701" s="5">
        <f t="shared" si="938"/>
        <v>6.4309912612405782E-5</v>
      </c>
      <c r="BB701" s="5">
        <f t="shared" si="939"/>
        <v>9.3434433735651606E-6</v>
      </c>
      <c r="BC701" s="5">
        <f t="shared" si="940"/>
        <v>1.0859903928176453E-6</v>
      </c>
      <c r="BD701" s="5">
        <f t="shared" si="941"/>
        <v>6.6861442128283848E-6</v>
      </c>
      <c r="BE701" s="5">
        <f t="shared" si="942"/>
        <v>1.0019879365407613E-5</v>
      </c>
      <c r="BF701" s="5">
        <f t="shared" si="943"/>
        <v>7.5079133280353516E-6</v>
      </c>
      <c r="BG701" s="5">
        <f t="shared" si="944"/>
        <v>3.7504618226507451E-6</v>
      </c>
      <c r="BH701" s="5">
        <f t="shared" si="945"/>
        <v>1.4051138380857046E-6</v>
      </c>
      <c r="BI701" s="5">
        <f t="shared" si="946"/>
        <v>4.2114171349372898E-7</v>
      </c>
      <c r="BJ701" s="8">
        <f t="shared" si="947"/>
        <v>0.59619984428405548</v>
      </c>
      <c r="BK701" s="8">
        <f t="shared" si="948"/>
        <v>0.26105128410012834</v>
      </c>
      <c r="BL701" s="8">
        <f t="shared" si="949"/>
        <v>0.13887970320771859</v>
      </c>
      <c r="BM701" s="8">
        <f t="shared" si="950"/>
        <v>0.3439758421070826</v>
      </c>
      <c r="BN701" s="8">
        <f t="shared" si="951"/>
        <v>0.65510041050421919</v>
      </c>
    </row>
    <row r="702" spans="1:66" x14ac:dyDescent="0.25">
      <c r="A702" t="s">
        <v>21</v>
      </c>
      <c r="B702" t="s">
        <v>273</v>
      </c>
      <c r="C702" t="s">
        <v>153</v>
      </c>
      <c r="D702" t="s">
        <v>528</v>
      </c>
      <c r="E702">
        <f>VLOOKUP(A702,home!$A$2:$E$405,3,FALSE)</f>
        <v>1.3974</v>
      </c>
      <c r="F702">
        <f>VLOOKUP(B702,home!$B$2:$E$405,3,FALSE)</f>
        <v>0.60260000000000002</v>
      </c>
      <c r="G702">
        <f>VLOOKUP(C702,away!$B$2:$E$405,4,FALSE)</f>
        <v>0.52729999999999999</v>
      </c>
      <c r="H702">
        <f>VLOOKUP(A702,away!$A$2:$E$405,3,FALSE)</f>
        <v>1.3632</v>
      </c>
      <c r="I702">
        <f>VLOOKUP(C702,away!$B$2:$E$405,3,FALSE)</f>
        <v>1.6215999999999999</v>
      </c>
      <c r="J702">
        <f>VLOOKUP(B702,home!$B$2:$E$405,4,FALSE)</f>
        <v>0.81079999999999997</v>
      </c>
      <c r="K702" s="3">
        <f t="shared" si="896"/>
        <v>0.44402521945200002</v>
      </c>
      <c r="L702" s="3">
        <f t="shared" si="897"/>
        <v>1.792326199296</v>
      </c>
      <c r="M702" s="5">
        <f t="shared" si="898"/>
        <v>0.10684763634055454</v>
      </c>
      <c r="N702" s="5">
        <f t="shared" si="899"/>
        <v>4.7443045174042214E-2</v>
      </c>
      <c r="O702" s="5">
        <f t="shared" si="900"/>
        <v>0.19150581794602725</v>
      </c>
      <c r="P702" s="5">
        <f t="shared" si="901"/>
        <v>8.5033412839819508E-2</v>
      </c>
      <c r="Q702" s="5">
        <f t="shared" si="902"/>
        <v>1.0532954272437623E-2</v>
      </c>
      <c r="R702" s="5">
        <f t="shared" si="903"/>
        <v>0.17162044741113741</v>
      </c>
      <c r="S702" s="5">
        <f t="shared" si="904"/>
        <v>1.691820602409233E-2</v>
      </c>
      <c r="T702" s="5">
        <f t="shared" si="905"/>
        <v>1.8878489898476687E-2</v>
      </c>
      <c r="U702" s="5">
        <f t="shared" si="906"/>
        <v>7.6203806824180723E-2</v>
      </c>
      <c r="V702" s="5">
        <f t="shared" si="907"/>
        <v>1.4960168689496082E-3</v>
      </c>
      <c r="W702" s="5">
        <f t="shared" si="908"/>
        <v>1.5589657774323325E-3</v>
      </c>
      <c r="X702" s="5">
        <f t="shared" si="909"/>
        <v>2.7941752066978263E-3</v>
      </c>
      <c r="Y702" s="5">
        <f t="shared" si="910"/>
        <v>2.5040367141939157E-3</v>
      </c>
      <c r="Z702" s="5">
        <f t="shared" si="911"/>
        <v>0.10253327474329432</v>
      </c>
      <c r="AA702" s="5">
        <f t="shared" si="912"/>
        <v>4.552735981902347E-2</v>
      </c>
      <c r="AB702" s="5">
        <f t="shared" si="913"/>
        <v>1.0107647967356033E-2</v>
      </c>
      <c r="AC702" s="5">
        <f t="shared" si="914"/>
        <v>7.4411695235860448E-5</v>
      </c>
      <c r="AD702" s="5">
        <f t="shared" si="915"/>
        <v>1.7305503036063727E-4</v>
      </c>
      <c r="AE702" s="5">
        <f t="shared" si="916"/>
        <v>3.1017106483533484E-4</v>
      </c>
      <c r="AF702" s="5">
        <f t="shared" si="917"/>
        <v>2.7796386288395455E-4</v>
      </c>
      <c r="AG702" s="5">
        <f t="shared" si="918"/>
        <v>1.6606730463481089E-4</v>
      </c>
      <c r="AH702" s="5">
        <f t="shared" si="919"/>
        <v>4.594326865550534E-2</v>
      </c>
      <c r="AI702" s="5">
        <f t="shared" si="920"/>
        <v>2.0399969947102952E-2</v>
      </c>
      <c r="AJ702" s="5">
        <f t="shared" si="921"/>
        <v>4.5290505662882972E-3</v>
      </c>
      <c r="AK702" s="5">
        <f t="shared" si="922"/>
        <v>6.7033755720178874E-4</v>
      </c>
      <c r="AL702" s="5">
        <f t="shared" si="923"/>
        <v>2.368786289641158E-6</v>
      </c>
      <c r="AM702" s="5">
        <f t="shared" si="924"/>
        <v>1.5368159566630904E-5</v>
      </c>
      <c r="AN702" s="5">
        <f t="shared" si="925"/>
        <v>2.7544755026234024E-5</v>
      </c>
      <c r="AO702" s="5">
        <f t="shared" si="926"/>
        <v>2.4684593043354719E-5</v>
      </c>
      <c r="AP702" s="5">
        <f t="shared" si="927"/>
        <v>1.4747614276854814E-5</v>
      </c>
      <c r="AQ702" s="5">
        <f t="shared" si="928"/>
        <v>6.6081338613796573E-6</v>
      </c>
      <c r="AR702" s="5">
        <f t="shared" si="929"/>
        <v>1.6469064818511372E-2</v>
      </c>
      <c r="AS702" s="5">
        <f t="shared" si="930"/>
        <v>7.3126801202087234E-3</v>
      </c>
      <c r="AT702" s="5">
        <f t="shared" si="931"/>
        <v>1.6235071975789783E-3</v>
      </c>
      <c r="AU702" s="5">
        <f t="shared" si="932"/>
        <v>2.4029271322896915E-4</v>
      </c>
      <c r="AV702" s="5">
        <f t="shared" si="933"/>
        <v>2.6674006181052376E-5</v>
      </c>
      <c r="AW702" s="5">
        <f t="shared" si="934"/>
        <v>5.2365839545771934E-8</v>
      </c>
      <c r="AX702" s="5">
        <f t="shared" si="935"/>
        <v>1.13730840402444E-6</v>
      </c>
      <c r="AY702" s="5">
        <f t="shared" si="936"/>
        <v>2.0384276492125236E-6</v>
      </c>
      <c r="AZ702" s="5">
        <f t="shared" si="937"/>
        <v>1.8267636405264816E-6</v>
      </c>
      <c r="BA702" s="5">
        <f t="shared" si="938"/>
        <v>1.0913854442789845E-6</v>
      </c>
      <c r="BB702" s="5">
        <f t="shared" si="939"/>
        <v>4.8902968132788242E-7</v>
      </c>
      <c r="BC702" s="5">
        <f t="shared" si="940"/>
        <v>1.7530014201546732E-7</v>
      </c>
      <c r="BD702" s="5">
        <f t="shared" si="941"/>
        <v>4.9196560586869924E-3</v>
      </c>
      <c r="BE702" s="5">
        <f t="shared" si="942"/>
        <v>2.1844513610868531E-3</v>
      </c>
      <c r="BF702" s="5">
        <f t="shared" si="943"/>
        <v>4.8497574749440509E-4</v>
      </c>
      <c r="BG702" s="5">
        <f t="shared" si="944"/>
        <v>7.1780487570033671E-5</v>
      </c>
      <c r="BH702" s="5">
        <f t="shared" si="945"/>
        <v>7.9680866864139376E-6</v>
      </c>
      <c r="BI702" s="5">
        <f t="shared" si="946"/>
        <v>7.0760628790950178E-7</v>
      </c>
      <c r="BJ702" s="8">
        <f t="shared" si="947"/>
        <v>8.4734635776731196E-2</v>
      </c>
      <c r="BK702" s="8">
        <f t="shared" si="948"/>
        <v>0.21037409098259069</v>
      </c>
      <c r="BL702" s="8">
        <f t="shared" si="949"/>
        <v>0.59984946489734481</v>
      </c>
      <c r="BM702" s="8">
        <f t="shared" si="950"/>
        <v>0.38450616635413298</v>
      </c>
      <c r="BN702" s="8">
        <f t="shared" si="951"/>
        <v>0.61298331398401851</v>
      </c>
    </row>
    <row r="703" spans="1:66" x14ac:dyDescent="0.25">
      <c r="A703" t="s">
        <v>24</v>
      </c>
      <c r="B703" t="s">
        <v>293</v>
      </c>
      <c r="C703" t="s">
        <v>286</v>
      </c>
      <c r="D703" t="s">
        <v>528</v>
      </c>
      <c r="E703">
        <f>VLOOKUP(A703,home!$A$2:$E$405,3,FALSE)</f>
        <v>1.6263000000000001</v>
      </c>
      <c r="F703">
        <f>VLOOKUP(B703,home!$B$2:$E$405,3,FALSE)</f>
        <v>0.9385</v>
      </c>
      <c r="G703">
        <f>VLOOKUP(C703,away!$B$2:$E$405,4,FALSE)</f>
        <v>0.67959999999999998</v>
      </c>
      <c r="H703">
        <f>VLOOKUP(A703,away!$A$2:$E$405,3,FALSE)</f>
        <v>1.4262999999999999</v>
      </c>
      <c r="I703">
        <f>VLOOKUP(C703,away!$B$2:$E$405,3,FALSE)</f>
        <v>1.3284</v>
      </c>
      <c r="J703">
        <f>VLOOKUP(B703,home!$B$2:$E$405,4,FALSE)</f>
        <v>1.107</v>
      </c>
      <c r="K703" s="3">
        <f t="shared" si="896"/>
        <v>1.0372616209800001</v>
      </c>
      <c r="L703" s="3">
        <f t="shared" si="897"/>
        <v>2.0974294904399997</v>
      </c>
      <c r="M703" s="5">
        <f t="shared" si="898"/>
        <v>4.3513192481909747E-2</v>
      </c>
      <c r="N703" s="5">
        <f t="shared" si="899"/>
        <v>4.5134564567800455E-2</v>
      </c>
      <c r="O703" s="5">
        <f t="shared" si="900"/>
        <v>9.1265853134749594E-2</v>
      </c>
      <c r="P703" s="5">
        <f t="shared" si="901"/>
        <v>9.4666566762672988E-2</v>
      </c>
      <c r="Q703" s="5">
        <f t="shared" si="902"/>
        <v>2.3408175802911588E-2</v>
      </c>
      <c r="R703" s="5">
        <f t="shared" si="903"/>
        <v>9.5711845917494862E-2</v>
      </c>
      <c r="S703" s="5">
        <f t="shared" si="904"/>
        <v>5.1488746007072442E-2</v>
      </c>
      <c r="T703" s="5">
        <f t="shared" si="905"/>
        <v>4.9096998246430781E-2</v>
      </c>
      <c r="U703" s="5">
        <f t="shared" si="906"/>
        <v>9.9278224443368715E-2</v>
      </c>
      <c r="V703" s="5">
        <f t="shared" si="907"/>
        <v>1.2446449592222382E-2</v>
      </c>
      <c r="W703" s="5">
        <f t="shared" si="908"/>
        <v>8.0934674591709634E-3</v>
      </c>
      <c r="X703" s="5">
        <f t="shared" si="909"/>
        <v>1.6975477328781675E-2</v>
      </c>
      <c r="Y703" s="5">
        <f t="shared" si="910"/>
        <v>1.7802433381841159E-2</v>
      </c>
      <c r="Z703" s="5">
        <f t="shared" si="911"/>
        <v>6.6916282737267685E-2</v>
      </c>
      <c r="AA703" s="5">
        <f t="shared" si="912"/>
        <v>6.9409691902014264E-2</v>
      </c>
      <c r="AB703" s="5">
        <f t="shared" si="913"/>
        <v>3.599800476700285E-2</v>
      </c>
      <c r="AC703" s="5">
        <f t="shared" si="914"/>
        <v>1.6923928469656307E-3</v>
      </c>
      <c r="AD703" s="5">
        <f t="shared" si="915"/>
        <v>2.0987607940121389E-3</v>
      </c>
      <c r="AE703" s="5">
        <f t="shared" si="916"/>
        <v>4.4020027827403295E-3</v>
      </c>
      <c r="AF703" s="5">
        <f t="shared" si="917"/>
        <v>4.6164452267592557E-3</v>
      </c>
      <c r="AG703" s="5">
        <f t="shared" si="918"/>
        <v>3.2275561198686123E-3</v>
      </c>
      <c r="AH703" s="5">
        <f t="shared" si="919"/>
        <v>3.508804620094156E-2</v>
      </c>
      <c r="AI703" s="5">
        <f t="shared" si="920"/>
        <v>3.6395483679409778E-2</v>
      </c>
      <c r="AJ703" s="5">
        <f t="shared" si="921"/>
        <v>1.8875819198827859E-2</v>
      </c>
      <c r="AK703" s="5">
        <f t="shared" si="922"/>
        <v>6.526387606500531E-3</v>
      </c>
      <c r="AL703" s="5">
        <f t="shared" si="923"/>
        <v>1.4727765194663615E-4</v>
      </c>
      <c r="AM703" s="5">
        <f t="shared" si="924"/>
        <v>4.3539280464926074E-4</v>
      </c>
      <c r="AN703" s="5">
        <f t="shared" si="925"/>
        <v>9.1320570839674138E-4</v>
      </c>
      <c r="AO703" s="5">
        <f t="shared" si="926"/>
        <v>9.5769229181473818E-4</v>
      </c>
      <c r="AP703" s="5">
        <f t="shared" si="927"/>
        <v>6.6956401853976737E-4</v>
      </c>
      <c r="AQ703" s="5">
        <f t="shared" si="928"/>
        <v>3.5109082955570557E-4</v>
      </c>
      <c r="AR703" s="5">
        <f t="shared" si="929"/>
        <v>1.4718940572755215E-2</v>
      </c>
      <c r="AS703" s="5">
        <f t="shared" si="930"/>
        <v>1.5267392157604363E-2</v>
      </c>
      <c r="AT703" s="5">
        <f t="shared" si="931"/>
        <v>7.9181399687670209E-3</v>
      </c>
      <c r="AU703" s="5">
        <f t="shared" si="932"/>
        <v>2.737727566383269E-3</v>
      </c>
      <c r="AV703" s="5">
        <f t="shared" si="933"/>
        <v>7.0993493332708506E-4</v>
      </c>
      <c r="AW703" s="5">
        <f t="shared" si="934"/>
        <v>8.9004103477432129E-6</v>
      </c>
      <c r="AX703" s="5">
        <f t="shared" si="935"/>
        <v>7.5269374385586755E-5</v>
      </c>
      <c r="AY703" s="5">
        <f t="shared" si="936"/>
        <v>1.5787220556329881E-4</v>
      </c>
      <c r="AZ703" s="5">
        <f t="shared" si="937"/>
        <v>1.6556290983463438E-4</v>
      </c>
      <c r="BA703" s="5">
        <f t="shared" si="938"/>
        <v>1.1575217653674028E-4</v>
      </c>
      <c r="BB703" s="5">
        <f t="shared" si="939"/>
        <v>6.069550716269399E-5</v>
      </c>
      <c r="BC703" s="5">
        <f t="shared" si="940"/>
        <v>2.5460909332049336E-5</v>
      </c>
      <c r="BD703" s="5">
        <f t="shared" si="941"/>
        <v>5.1453233375551013E-3</v>
      </c>
      <c r="BE703" s="5">
        <f t="shared" si="942"/>
        <v>5.3370464255786277E-3</v>
      </c>
      <c r="BF703" s="5">
        <f t="shared" si="943"/>
        <v>2.7679567133206012E-3</v>
      </c>
      <c r="BG703" s="5">
        <f t="shared" si="944"/>
        <v>9.5703175575380015E-4</v>
      </c>
      <c r="BH703" s="5">
        <f t="shared" si="945"/>
        <v>2.4817307757563057E-4</v>
      </c>
      <c r="BI703" s="5">
        <f t="shared" si="946"/>
        <v>5.1484081745938784E-5</v>
      </c>
      <c r="BJ703" s="8">
        <f t="shared" si="947"/>
        <v>0.17878344044608815</v>
      </c>
      <c r="BK703" s="8">
        <f t="shared" si="948"/>
        <v>0.20411249754835312</v>
      </c>
      <c r="BL703" s="8">
        <f t="shared" si="949"/>
        <v>0.54440850744067659</v>
      </c>
      <c r="BM703" s="8">
        <f t="shared" si="950"/>
        <v>0.60037155770963102</v>
      </c>
      <c r="BN703" s="8">
        <f t="shared" si="951"/>
        <v>0.39370019866753925</v>
      </c>
    </row>
    <row r="704" spans="1:66" x14ac:dyDescent="0.25">
      <c r="A704" t="s">
        <v>24</v>
      </c>
      <c r="B704" t="s">
        <v>290</v>
      </c>
      <c r="C704" t="s">
        <v>184</v>
      </c>
      <c r="D704" t="s">
        <v>528</v>
      </c>
      <c r="E704">
        <f>VLOOKUP(A704,home!$A$2:$E$405,3,FALSE)</f>
        <v>1.6263000000000001</v>
      </c>
      <c r="F704">
        <f>VLOOKUP(B704,home!$B$2:$E$405,3,FALSE)</f>
        <v>1.0032000000000001</v>
      </c>
      <c r="G704">
        <f>VLOOKUP(C704,away!$B$2:$E$405,4,FALSE)</f>
        <v>0.90620000000000001</v>
      </c>
      <c r="H704">
        <f>VLOOKUP(A704,away!$A$2:$E$405,3,FALSE)</f>
        <v>1.4262999999999999</v>
      </c>
      <c r="I704">
        <f>VLOOKUP(C704,away!$B$2:$E$405,3,FALSE)</f>
        <v>0.73799999999999999</v>
      </c>
      <c r="J704">
        <f>VLOOKUP(B704,home!$B$2:$E$405,4,FALSE)</f>
        <v>0.99629999999999996</v>
      </c>
      <c r="K704" s="3">
        <f t="shared" si="896"/>
        <v>1.4784690697920002</v>
      </c>
      <c r="L704" s="3">
        <f t="shared" si="897"/>
        <v>1.0487147452199999</v>
      </c>
      <c r="M704" s="5">
        <f t="shared" si="898"/>
        <v>7.9883671003501716E-2</v>
      </c>
      <c r="N704" s="5">
        <f t="shared" si="899"/>
        <v>0.11810553676011736</v>
      </c>
      <c r="O704" s="5">
        <f t="shared" si="900"/>
        <v>8.3775183683675578E-2</v>
      </c>
      <c r="P704" s="5">
        <f t="shared" si="901"/>
        <v>0.12385901789245779</v>
      </c>
      <c r="Q704" s="5">
        <f t="shared" si="902"/>
        <v>8.7307691535507825E-2</v>
      </c>
      <c r="R704" s="5">
        <f t="shared" si="903"/>
        <v>4.3928135206292261E-2</v>
      </c>
      <c r="S704" s="5">
        <f t="shared" si="904"/>
        <v>4.8010613810586231E-2</v>
      </c>
      <c r="T704" s="5">
        <f t="shared" si="905"/>
        <v>9.156086348440641E-2</v>
      </c>
      <c r="U704" s="5">
        <f t="shared" si="906"/>
        <v>6.4946389196144136E-2</v>
      </c>
      <c r="V704" s="5">
        <f t="shared" si="907"/>
        <v>8.2711208551308618E-3</v>
      </c>
      <c r="W704" s="5">
        <f t="shared" si="908"/>
        <v>4.30272404967297E-2</v>
      </c>
      <c r="X704" s="5">
        <f t="shared" si="909"/>
        <v>4.512330155504754E-2</v>
      </c>
      <c r="Y704" s="5">
        <f t="shared" si="910"/>
        <v>2.3660735846893453E-2</v>
      </c>
      <c r="Z704" s="5">
        <f t="shared" si="911"/>
        <v>1.5356027706952165E-2</v>
      </c>
      <c r="AA704" s="5">
        <f t="shared" si="912"/>
        <v>2.2703411999597748E-2</v>
      </c>
      <c r="AB704" s="5">
        <f t="shared" si="913"/>
        <v>1.6783146210074915E-2</v>
      </c>
      <c r="AC704" s="5">
        <f t="shared" si="914"/>
        <v>8.0151933204646042E-4</v>
      </c>
      <c r="AD704" s="5">
        <f t="shared" si="915"/>
        <v>1.5903611058229163E-2</v>
      </c>
      <c r="AE704" s="5">
        <f t="shared" si="916"/>
        <v>1.6678351419008766E-2</v>
      </c>
      <c r="AF704" s="5">
        <f t="shared" si="917"/>
        <v>8.7454165295377008E-3</v>
      </c>
      <c r="AG704" s="5">
        <f t="shared" si="918"/>
        <v>3.057149089205635E-3</v>
      </c>
      <c r="AH704" s="5">
        <f t="shared" si="919"/>
        <v>4.0260231710718998E-3</v>
      </c>
      <c r="AI704" s="5">
        <f t="shared" si="920"/>
        <v>5.95235073269571E-3</v>
      </c>
      <c r="AJ704" s="5">
        <f t="shared" si="921"/>
        <v>4.4001832254221794E-3</v>
      </c>
      <c r="AK704" s="5">
        <f t="shared" si="922"/>
        <v>2.1685116000680969E-3</v>
      </c>
      <c r="AL704" s="5">
        <f t="shared" si="923"/>
        <v>4.9709982549370642E-5</v>
      </c>
      <c r="AM704" s="5">
        <f t="shared" si="924"/>
        <v>4.7025994095187661E-3</v>
      </c>
      <c r="AN704" s="5">
        <f t="shared" si="925"/>
        <v>4.9316853416251942E-3</v>
      </c>
      <c r="AO704" s="5">
        <f t="shared" si="926"/>
        <v>2.5859655682738368E-3</v>
      </c>
      <c r="AP704" s="5">
        <f t="shared" si="927"/>
        <v>9.0398007402666292E-4</v>
      </c>
      <c r="AQ704" s="5">
        <f t="shared" si="928"/>
        <v>2.370043082542071E-4</v>
      </c>
      <c r="AR704" s="5">
        <f t="shared" si="929"/>
        <v>8.44429972820097E-4</v>
      </c>
      <c r="AS704" s="5">
        <f t="shared" si="930"/>
        <v>1.2484635964198128E-3</v>
      </c>
      <c r="AT704" s="5">
        <f t="shared" si="931"/>
        <v>9.2290740603398805E-4</v>
      </c>
      <c r="AU704" s="5">
        <f t="shared" si="932"/>
        <v>4.5483001803440593E-4</v>
      </c>
      <c r="AV704" s="5">
        <f t="shared" si="933"/>
        <v>1.6811302841920173E-4</v>
      </c>
      <c r="AW704" s="5">
        <f t="shared" si="934"/>
        <v>2.140970718445756E-6</v>
      </c>
      <c r="AX704" s="5">
        <f t="shared" si="935"/>
        <v>1.1587746290992688E-3</v>
      </c>
      <c r="AY704" s="5">
        <f t="shared" si="936"/>
        <v>1.2152240399232392E-3</v>
      </c>
      <c r="AZ704" s="5">
        <f t="shared" si="937"/>
        <v>6.3721168470665937E-4</v>
      </c>
      <c r="BA704" s="5">
        <f t="shared" si="938"/>
        <v>2.2275109652611705E-4</v>
      </c>
      <c r="BB704" s="5">
        <f t="shared" si="939"/>
        <v>5.8400589860215607E-5</v>
      </c>
      <c r="BC704" s="5">
        <f t="shared" si="940"/>
        <v>1.2249111943190749E-5</v>
      </c>
      <c r="BD704" s="5">
        <f t="shared" si="941"/>
        <v>1.4759436063369315E-4</v>
      </c>
      <c r="BE704" s="5">
        <f t="shared" si="942"/>
        <v>2.1821369707264131E-4</v>
      </c>
      <c r="BF704" s="5">
        <f t="shared" si="943"/>
        <v>1.613111008634307E-4</v>
      </c>
      <c r="BG704" s="5">
        <f t="shared" si="944"/>
        <v>7.9497824413559949E-5</v>
      </c>
      <c r="BH704" s="5">
        <f t="shared" si="945"/>
        <v>2.938376862780094E-5</v>
      </c>
      <c r="BI704" s="5">
        <f t="shared" si="946"/>
        <v>8.6885986140256418E-6</v>
      </c>
      <c r="BJ704" s="8">
        <f t="shared" si="947"/>
        <v>0.46983574362844088</v>
      </c>
      <c r="BK704" s="8">
        <f t="shared" si="948"/>
        <v>0.2620908769161957</v>
      </c>
      <c r="BL704" s="8">
        <f t="shared" si="949"/>
        <v>0.25296676839699528</v>
      </c>
      <c r="BM704" s="8">
        <f t="shared" si="950"/>
        <v>0.46217709749782676</v>
      </c>
      <c r="BN704" s="8">
        <f t="shared" si="951"/>
        <v>0.5368592360815525</v>
      </c>
    </row>
    <row r="705" spans="1:66" x14ac:dyDescent="0.25">
      <c r="A705" t="s">
        <v>24</v>
      </c>
      <c r="B705" t="s">
        <v>327</v>
      </c>
      <c r="C705" t="s">
        <v>326</v>
      </c>
      <c r="D705" t="s">
        <v>528</v>
      </c>
      <c r="E705">
        <f>VLOOKUP(A705,home!$A$2:$E$405,3,FALSE)</f>
        <v>1.6263000000000001</v>
      </c>
      <c r="F705">
        <f>VLOOKUP(B705,home!$B$2:$E$405,3,FALSE)</f>
        <v>1.0032000000000001</v>
      </c>
      <c r="G705">
        <f>VLOOKUP(C705,away!$B$2:$E$405,4,FALSE)</f>
        <v>0.87380000000000002</v>
      </c>
      <c r="H705">
        <f>VLOOKUP(A705,away!$A$2:$E$405,3,FALSE)</f>
        <v>1.4262999999999999</v>
      </c>
      <c r="I705">
        <f>VLOOKUP(C705,away!$B$2:$E$405,3,FALSE)</f>
        <v>0.77490000000000003</v>
      </c>
      <c r="J705">
        <f>VLOOKUP(B705,home!$B$2:$E$405,4,FALSE)</f>
        <v>0.88560000000000005</v>
      </c>
      <c r="K705" s="3">
        <f t="shared" si="896"/>
        <v>1.4256083350080002</v>
      </c>
      <c r="L705" s="3">
        <f t="shared" si="897"/>
        <v>0.97880042887200003</v>
      </c>
      <c r="M705" s="5">
        <f t="shared" si="898"/>
        <v>9.0318879610898226E-2</v>
      </c>
      <c r="N705" s="5">
        <f t="shared" si="899"/>
        <v>0.12875934758188065</v>
      </c>
      <c r="O705" s="5">
        <f t="shared" si="900"/>
        <v>8.8404158098385727E-2</v>
      </c>
      <c r="P705" s="5">
        <f t="shared" si="901"/>
        <v>0.1260297046344237</v>
      </c>
      <c r="Q705" s="5">
        <f t="shared" si="902"/>
        <v>9.1780199561460649E-2</v>
      </c>
      <c r="R705" s="5">
        <f t="shared" si="903"/>
        <v>4.3265013930384018E-2</v>
      </c>
      <c r="S705" s="5">
        <f t="shared" si="904"/>
        <v>4.3965022923965487E-2</v>
      </c>
      <c r="T705" s="5">
        <f t="shared" si="905"/>
        <v>8.9834498692715425E-2</v>
      </c>
      <c r="U705" s="5">
        <f t="shared" si="906"/>
        <v>6.1678964473392696E-2</v>
      </c>
      <c r="V705" s="5">
        <f t="shared" si="907"/>
        <v>6.8164644070280332E-3</v>
      </c>
      <c r="W705" s="5">
        <f t="shared" si="908"/>
        <v>4.3614205827838641E-2</v>
      </c>
      <c r="X705" s="5">
        <f t="shared" si="909"/>
        <v>4.2689603369200142E-2</v>
      </c>
      <c r="Y705" s="5">
        <f t="shared" si="910"/>
        <v>2.0892301043074338E-2</v>
      </c>
      <c r="Z705" s="5">
        <f t="shared" si="911"/>
        <v>1.4115938063404313E-2</v>
      </c>
      <c r="AA705" s="5">
        <f t="shared" si="912"/>
        <v>2.0123798959645878E-2</v>
      </c>
      <c r="AB705" s="5">
        <f t="shared" si="913"/>
        <v>1.4344327764448246E-2</v>
      </c>
      <c r="AC705" s="5">
        <f t="shared" si="914"/>
        <v>5.9447495886919271E-4</v>
      </c>
      <c r="AD705" s="5">
        <f t="shared" si="915"/>
        <v>1.5544193838230313E-2</v>
      </c>
      <c r="AE705" s="5">
        <f t="shared" si="916"/>
        <v>1.5214663595329329E-2</v>
      </c>
      <c r="AF705" s="5">
        <f t="shared" si="917"/>
        <v>7.4460596261257759E-3</v>
      </c>
      <c r="AG705" s="5">
        <f t="shared" si="918"/>
        <v>2.4294021184861317E-3</v>
      </c>
      <c r="AH705" s="5">
        <f t="shared" si="919"/>
        <v>3.4541715575976822E-3</v>
      </c>
      <c r="AI705" s="5">
        <f t="shared" si="920"/>
        <v>4.9242957630588231E-3</v>
      </c>
      <c r="AJ705" s="5">
        <f t="shared" si="921"/>
        <v>3.5100585419306197E-3</v>
      </c>
      <c r="AK705" s="5">
        <f t="shared" si="922"/>
        <v>1.6679895712474403E-3</v>
      </c>
      <c r="AL705" s="5">
        <f t="shared" si="923"/>
        <v>3.3180882580303936E-5</v>
      </c>
      <c r="AM705" s="5">
        <f t="shared" si="924"/>
        <v>4.4319864593522261E-3</v>
      </c>
      <c r="AN705" s="5">
        <f t="shared" si="925"/>
        <v>4.3380302471688554E-3</v>
      </c>
      <c r="AO705" s="5">
        <f t="shared" si="926"/>
        <v>2.1230329331942918E-3</v>
      </c>
      <c r="AP705" s="5">
        <f t="shared" si="927"/>
        <v>6.9267518183998449E-4</v>
      </c>
      <c r="AQ705" s="5">
        <f t="shared" si="928"/>
        <v>1.6949769126349182E-4</v>
      </c>
      <c r="AR705" s="5">
        <f t="shared" si="929"/>
        <v>6.7618892039481525E-4</v>
      </c>
      <c r="AS705" s="5">
        <f t="shared" si="930"/>
        <v>9.6398056095490983E-4</v>
      </c>
      <c r="AT705" s="5">
        <f t="shared" si="931"/>
        <v>6.871293612415037E-4</v>
      </c>
      <c r="AU705" s="5">
        <f t="shared" si="932"/>
        <v>3.2652578153820366E-4</v>
      </c>
      <c r="AV705" s="5">
        <f t="shared" si="933"/>
        <v>1.163744689389661E-4</v>
      </c>
      <c r="AW705" s="5">
        <f t="shared" si="934"/>
        <v>1.286115018599983E-6</v>
      </c>
      <c r="AX705" s="5">
        <f t="shared" si="935"/>
        <v>1.0530461395158552E-3</v>
      </c>
      <c r="AY705" s="5">
        <f t="shared" si="936"/>
        <v>1.030722012980123E-3</v>
      </c>
      <c r="AZ705" s="5">
        <f t="shared" si="937"/>
        <v>5.0443557417637769E-4</v>
      </c>
      <c r="BA705" s="5">
        <f t="shared" si="938"/>
        <v>1.645805854473774E-4</v>
      </c>
      <c r="BB705" s="5">
        <f t="shared" si="939"/>
        <v>4.0272886904974453E-5</v>
      </c>
      <c r="BC705" s="5">
        <f t="shared" si="940"/>
        <v>7.8838237949005124E-6</v>
      </c>
      <c r="BD705" s="5">
        <f t="shared" si="941"/>
        <v>1.1030900088015661E-4</v>
      </c>
      <c r="BE705" s="5">
        <f t="shared" si="942"/>
        <v>1.572574310811561E-4</v>
      </c>
      <c r="BF705" s="5">
        <f t="shared" si="943"/>
        <v>1.1209375224562117E-4</v>
      </c>
      <c r="BG705" s="5">
        <f t="shared" si="944"/>
        <v>5.3267262501226441E-5</v>
      </c>
      <c r="BH705" s="5">
        <f t="shared" si="945"/>
        <v>1.8984563351201873E-5</v>
      </c>
      <c r="BI705" s="5">
        <f t="shared" si="946"/>
        <v>5.4129103499921598E-6</v>
      </c>
      <c r="BJ705" s="8">
        <f t="shared" si="947"/>
        <v>0.47276063878997976</v>
      </c>
      <c r="BK705" s="8">
        <f t="shared" si="948"/>
        <v>0.26878844943074509</v>
      </c>
      <c r="BL705" s="8">
        <f t="shared" si="949"/>
        <v>0.24460030267356894</v>
      </c>
      <c r="BM705" s="8">
        <f t="shared" si="950"/>
        <v>0.4306785896423036</v>
      </c>
      <c r="BN705" s="8">
        <f t="shared" si="951"/>
        <v>0.56855730341743294</v>
      </c>
    </row>
    <row r="706" spans="1:66" x14ac:dyDescent="0.25">
      <c r="A706" t="s">
        <v>24</v>
      </c>
      <c r="B706" t="s">
        <v>299</v>
      </c>
      <c r="C706" t="s">
        <v>26</v>
      </c>
      <c r="D706" t="s">
        <v>528</v>
      </c>
      <c r="E706">
        <f>VLOOKUP(A706,home!$A$2:$E$405,3,FALSE)</f>
        <v>1.6263000000000001</v>
      </c>
      <c r="F706">
        <f>VLOOKUP(B706,home!$B$2:$E$405,3,FALSE)</f>
        <v>1.0505</v>
      </c>
      <c r="G706">
        <f>VLOOKUP(C706,away!$B$2:$E$405,4,FALSE)</f>
        <v>1.1974</v>
      </c>
      <c r="H706">
        <f>VLOOKUP(A706,away!$A$2:$E$405,3,FALSE)</f>
        <v>1.4262999999999999</v>
      </c>
      <c r="I706">
        <f>VLOOKUP(C706,away!$B$2:$E$405,3,FALSE)</f>
        <v>0.95940000000000003</v>
      </c>
      <c r="J706">
        <f>VLOOKUP(B706,home!$B$2:$E$405,4,FALSE)</f>
        <v>0.622</v>
      </c>
      <c r="K706" s="3">
        <f t="shared" si="896"/>
        <v>2.0456718668100002</v>
      </c>
      <c r="L706" s="3">
        <f t="shared" si="897"/>
        <v>0.85113996083999999</v>
      </c>
      <c r="M706" s="5">
        <f t="shared" si="898"/>
        <v>5.5198923502806536E-2</v>
      </c>
      <c r="N706" s="5">
        <f t="shared" si="899"/>
        <v>0.11291888488788863</v>
      </c>
      <c r="O706" s="5">
        <f t="shared" si="900"/>
        <v>4.6982009588588919E-2</v>
      </c>
      <c r="P706" s="5">
        <f t="shared" si="901"/>
        <v>9.6109775261574007E-2</v>
      </c>
      <c r="Q706" s="5">
        <f t="shared" si="902"/>
        <v>0.11549749302335538</v>
      </c>
      <c r="R706" s="5">
        <f t="shared" si="903"/>
        <v>1.9994132900708034E-2</v>
      </c>
      <c r="S706" s="5">
        <f t="shared" si="904"/>
        <v>4.1835457626092171E-2</v>
      </c>
      <c r="T706" s="5">
        <f t="shared" si="905"/>
        <v>9.8304531689016872E-2</v>
      </c>
      <c r="U706" s="5">
        <f t="shared" si="906"/>
        <v>4.0901435176238642E-2</v>
      </c>
      <c r="V706" s="5">
        <f t="shared" si="907"/>
        <v>8.0935483988487308E-3</v>
      </c>
      <c r="W706" s="5">
        <f t="shared" si="908"/>
        <v>7.8756657388320786E-2</v>
      </c>
      <c r="X706" s="5">
        <f t="shared" si="909"/>
        <v>6.7032938285384661E-2</v>
      </c>
      <c r="Y706" s="5">
        <f t="shared" si="910"/>
        <v>2.852720623360621E-2</v>
      </c>
      <c r="Z706" s="5">
        <f t="shared" si="911"/>
        <v>5.6726018313794637E-3</v>
      </c>
      <c r="AA706" s="5">
        <f t="shared" si="912"/>
        <v>1.1604281978067853E-2</v>
      </c>
      <c r="AB706" s="5">
        <f t="shared" si="913"/>
        <v>1.1869276588531858E-2</v>
      </c>
      <c r="AC706" s="5">
        <f t="shared" si="914"/>
        <v>8.8075666643489187E-4</v>
      </c>
      <c r="AD706" s="5">
        <f t="shared" si="915"/>
        <v>4.0277569585820454E-2</v>
      </c>
      <c r="AE706" s="5">
        <f t="shared" si="916"/>
        <v>3.4281849000005603E-2</v>
      </c>
      <c r="AF706" s="5">
        <f t="shared" si="917"/>
        <v>1.4589325807693777E-2</v>
      </c>
      <c r="AG706" s="5">
        <f t="shared" si="918"/>
        <v>4.1391860655474949E-3</v>
      </c>
      <c r="AH706" s="5">
        <f t="shared" si="919"/>
        <v>1.207044525155307E-3</v>
      </c>
      <c r="AI706" s="5">
        <f t="shared" si="920"/>
        <v>2.4692170270972473E-3</v>
      </c>
      <c r="AJ706" s="5">
        <f t="shared" si="921"/>
        <v>2.525603902690533E-3</v>
      </c>
      <c r="AK706" s="5">
        <f t="shared" si="922"/>
        <v>1.7221856168131882E-3</v>
      </c>
      <c r="AL706" s="5">
        <f t="shared" si="923"/>
        <v>6.1341287039329067E-5</v>
      </c>
      <c r="AM706" s="5">
        <f t="shared" si="924"/>
        <v>1.6478938193039003E-2</v>
      </c>
      <c r="AN706" s="5">
        <f t="shared" si="925"/>
        <v>1.4025882808308E-2</v>
      </c>
      <c r="AO706" s="5">
        <f t="shared" si="926"/>
        <v>5.9689946721048484E-3</v>
      </c>
      <c r="AP706" s="5">
        <f t="shared" si="927"/>
        <v>1.6934832971564966E-3</v>
      </c>
      <c r="AQ706" s="5">
        <f t="shared" si="928"/>
        <v>3.603478268062436E-4</v>
      </c>
      <c r="AR706" s="5">
        <f t="shared" si="929"/>
        <v>2.0547276597456492E-4</v>
      </c>
      <c r="AS706" s="5">
        <f t="shared" si="930"/>
        <v>4.203298567498025E-4</v>
      </c>
      <c r="AT706" s="5">
        <f t="shared" si="931"/>
        <v>4.2992848136667438E-4</v>
      </c>
      <c r="AU706" s="5">
        <f t="shared" si="932"/>
        <v>2.9316419969071768E-4</v>
      </c>
      <c r="AV706" s="5">
        <f t="shared" si="933"/>
        <v>1.4992943891579258E-4</v>
      </c>
      <c r="AW706" s="5">
        <f t="shared" si="934"/>
        <v>2.9667936223962904E-6</v>
      </c>
      <c r="AX706" s="5">
        <f t="shared" si="935"/>
        <v>5.6184167094001179E-3</v>
      </c>
      <c r="AY706" s="5">
        <f t="shared" si="936"/>
        <v>4.7820589780216182E-3</v>
      </c>
      <c r="AZ706" s="5">
        <f t="shared" si="937"/>
        <v>2.0351007456439448E-3</v>
      </c>
      <c r="BA706" s="5">
        <f t="shared" si="938"/>
        <v>5.7738518965094743E-4</v>
      </c>
      <c r="BB706" s="5">
        <f t="shared" si="939"/>
        <v>1.2285890192727581E-4</v>
      </c>
      <c r="BC706" s="5">
        <f t="shared" si="940"/>
        <v>2.0914024195045391E-5</v>
      </c>
      <c r="BD706" s="5">
        <f t="shared" si="941"/>
        <v>2.9147680330879605E-5</v>
      </c>
      <c r="BE706" s="5">
        <f t="shared" si="942"/>
        <v>5.9626589635651605E-5</v>
      </c>
      <c r="BF706" s="5">
        <f t="shared" si="943"/>
        <v>6.0988218465738636E-5</v>
      </c>
      <c r="BG706" s="5">
        <f t="shared" si="944"/>
        <v>4.1587294240741222E-5</v>
      </c>
      <c r="BH706" s="5">
        <f t="shared" si="945"/>
        <v>2.1268489461258474E-5</v>
      </c>
      <c r="BI706" s="5">
        <f t="shared" si="946"/>
        <v>8.7016701080882884E-6</v>
      </c>
      <c r="BJ706" s="8">
        <f t="shared" si="947"/>
        <v>0.64601002331289348</v>
      </c>
      <c r="BK706" s="8">
        <f t="shared" si="948"/>
        <v>0.20696186172081729</v>
      </c>
      <c r="BL706" s="8">
        <f t="shared" si="949"/>
        <v>0.14099533198883149</v>
      </c>
      <c r="BM706" s="8">
        <f t="shared" si="950"/>
        <v>0.54815950750460118</v>
      </c>
      <c r="BN706" s="8">
        <f t="shared" si="951"/>
        <v>0.44670121916492156</v>
      </c>
    </row>
    <row r="707" spans="1:66" x14ac:dyDescent="0.25">
      <c r="A707" t="s">
        <v>27</v>
      </c>
      <c r="B707" t="s">
        <v>186</v>
      </c>
      <c r="C707" t="s">
        <v>288</v>
      </c>
      <c r="D707" t="s">
        <v>528</v>
      </c>
      <c r="E707">
        <f>VLOOKUP(A707,home!$A$2:$E$405,3,FALSE)</f>
        <v>1.3026</v>
      </c>
      <c r="F707">
        <f>VLOOKUP(B707,home!$B$2:$E$405,3,FALSE)</f>
        <v>1.0101</v>
      </c>
      <c r="G707">
        <f>VLOOKUP(C707,away!$B$2:$E$405,4,FALSE)</f>
        <v>1.8447</v>
      </c>
      <c r="H707">
        <f>VLOOKUP(A707,away!$A$2:$E$405,3,FALSE)</f>
        <v>1.1000000000000001</v>
      </c>
      <c r="I707">
        <f>VLOOKUP(C707,away!$B$2:$E$405,3,FALSE)</f>
        <v>0.81179999999999997</v>
      </c>
      <c r="J707">
        <f>VLOOKUP(B707,home!$B$2:$E$405,4,FALSE)</f>
        <v>0.66990000000000005</v>
      </c>
      <c r="K707" s="3">
        <f t="shared" si="896"/>
        <v>2.4271755728219997</v>
      </c>
      <c r="L707" s="3">
        <f t="shared" si="897"/>
        <v>0.59820730200000005</v>
      </c>
      <c r="M707" s="5">
        <f t="shared" si="898"/>
        <v>4.8539233261501814E-2</v>
      </c>
      <c r="N707" s="5">
        <f t="shared" si="899"/>
        <v>0.11781324129582631</v>
      </c>
      <c r="O707" s="5">
        <f t="shared" si="900"/>
        <v>2.9036523770511663E-2</v>
      </c>
      <c r="P707" s="5">
        <f t="shared" si="901"/>
        <v>7.047674121545125E-2</v>
      </c>
      <c r="Q707" s="5">
        <f t="shared" si="902"/>
        <v>0.14297671071410689</v>
      </c>
      <c r="R707" s="5">
        <f t="shared" si="903"/>
        <v>8.6849302721083241E-3</v>
      </c>
      <c r="S707" s="5">
        <f t="shared" si="904"/>
        <v>2.5582249237387351E-2</v>
      </c>
      <c r="T707" s="5">
        <f t="shared" si="905"/>
        <v>8.5529712365120386E-2</v>
      </c>
      <c r="U707" s="5">
        <f t="shared" si="906"/>
        <v>2.1079850608123646E-2</v>
      </c>
      <c r="V707" s="5">
        <f t="shared" si="907"/>
        <v>4.1271392188372983E-3</v>
      </c>
      <c r="W707" s="5">
        <f t="shared" si="908"/>
        <v>0.11567652657590591</v>
      </c>
      <c r="X707" s="5">
        <f t="shared" si="909"/>
        <v>6.919854286770398E-2</v>
      </c>
      <c r="Y707" s="5">
        <f t="shared" si="910"/>
        <v>2.0697536815610269E-2</v>
      </c>
      <c r="Z707" s="5">
        <f t="shared" si="911"/>
        <v>1.7317962353786828E-3</v>
      </c>
      <c r="AA707" s="5">
        <f t="shared" si="912"/>
        <v>4.2033735196162362E-3</v>
      </c>
      <c r="AB707" s="5">
        <f t="shared" si="913"/>
        <v>5.1011627651296829E-3</v>
      </c>
      <c r="AC707" s="5">
        <f t="shared" si="914"/>
        <v>3.7452605750783608E-4</v>
      </c>
      <c r="AD707" s="5">
        <f t="shared" si="915"/>
        <v>7.0191809913483449E-2</v>
      </c>
      <c r="AE707" s="5">
        <f t="shared" si="916"/>
        <v>4.1989253230841794E-2</v>
      </c>
      <c r="AF707" s="5">
        <f t="shared" si="917"/>
        <v>1.2559138944108325E-2</v>
      </c>
      <c r="AG707" s="5">
        <f t="shared" si="918"/>
        <v>2.5043228743993908E-3</v>
      </c>
      <c r="AH707" s="5">
        <f t="shared" si="919"/>
        <v>2.5899328839490963E-4</v>
      </c>
      <c r="AI707" s="5">
        <f t="shared" si="920"/>
        <v>6.2862218311696811E-4</v>
      </c>
      <c r="AJ707" s="5">
        <f t="shared" si="921"/>
        <v>7.6288820369777174E-4</v>
      </c>
      <c r="AK707" s="5">
        <f t="shared" si="922"/>
        <v>6.1722120426976185E-4</v>
      </c>
      <c r="AL707" s="5">
        <f t="shared" si="923"/>
        <v>2.1751786552720927E-5</v>
      </c>
      <c r="AM707" s="5">
        <f t="shared" si="924"/>
        <v>3.4073569286834415E-2</v>
      </c>
      <c r="AN707" s="5">
        <f t="shared" si="925"/>
        <v>2.0383057952587283E-2</v>
      </c>
      <c r="AO707" s="5">
        <f t="shared" si="926"/>
        <v>6.0966470521634413E-3</v>
      </c>
      <c r="AP707" s="5">
        <f t="shared" si="927"/>
        <v>1.2156862614403155E-3</v>
      </c>
      <c r="AQ707" s="5">
        <f t="shared" si="928"/>
        <v>1.8180809963366942E-4</v>
      </c>
      <c r="AR707" s="5">
        <f t="shared" si="929"/>
        <v>3.0986335257365385E-5</v>
      </c>
      <c r="AS707" s="5">
        <f t="shared" si="930"/>
        <v>7.5209276027950338E-5</v>
      </c>
      <c r="AT707" s="5">
        <f t="shared" si="931"/>
        <v>9.1273058812334145E-5</v>
      </c>
      <c r="AU707" s="5">
        <f t="shared" si="932"/>
        <v>7.3845246268681075E-5</v>
      </c>
      <c r="AV707" s="5">
        <f t="shared" si="933"/>
        <v>4.4808844478091922E-5</v>
      </c>
      <c r="AW707" s="5">
        <f t="shared" si="934"/>
        <v>8.7729435485204845E-7</v>
      </c>
      <c r="AX707" s="5">
        <f t="shared" si="935"/>
        <v>1.3783755841977063E-2</v>
      </c>
      <c r="AY707" s="5">
        <f t="shared" si="936"/>
        <v>8.2455433936558381E-3</v>
      </c>
      <c r="AZ707" s="5">
        <f t="shared" si="937"/>
        <v>2.4662721335213912E-3</v>
      </c>
      <c r="BA707" s="5">
        <f t="shared" si="938"/>
        <v>4.9178066633053853E-4</v>
      </c>
      <c r="BB707" s="5">
        <f t="shared" si="939"/>
        <v>7.3546696395338412E-5</v>
      </c>
      <c r="BC707" s="5">
        <f t="shared" si="940"/>
        <v>8.7992341643337092E-6</v>
      </c>
      <c r="BD707" s="5">
        <f t="shared" si="941"/>
        <v>3.0893753355293355E-6</v>
      </c>
      <c r="BE707" s="5">
        <f t="shared" si="942"/>
        <v>7.4984563496755708E-6</v>
      </c>
      <c r="BF707" s="5">
        <f t="shared" si="943"/>
        <v>9.1000350429022849E-6</v>
      </c>
      <c r="BG707" s="5">
        <f t="shared" si="944"/>
        <v>7.3624609226522083E-6</v>
      </c>
      <c r="BH707" s="5">
        <f t="shared" si="945"/>
        <v>4.4674963268294922E-6</v>
      </c>
      <c r="BI707" s="5">
        <f t="shared" si="946"/>
        <v>2.1686795912305101E-6</v>
      </c>
      <c r="BJ707" s="8">
        <f t="shared" si="947"/>
        <v>0.76615726221581026</v>
      </c>
      <c r="BK707" s="8">
        <f t="shared" si="948"/>
        <v>0.15736718417089413</v>
      </c>
      <c r="BL707" s="8">
        <f t="shared" si="949"/>
        <v>7.0723375079382186E-2</v>
      </c>
      <c r="BM707" s="8">
        <f t="shared" si="950"/>
        <v>0.57020757107265818</v>
      </c>
      <c r="BN707" s="8">
        <f t="shared" si="951"/>
        <v>0.41752738052950628</v>
      </c>
    </row>
    <row r="708" spans="1:66" x14ac:dyDescent="0.25">
      <c r="A708" t="s">
        <v>27</v>
      </c>
      <c r="B708" t="s">
        <v>195</v>
      </c>
      <c r="C708" t="s">
        <v>525</v>
      </c>
      <c r="D708" t="s">
        <v>528</v>
      </c>
      <c r="E708">
        <f>VLOOKUP(A708,home!$A$2:$E$405,3,FALSE)</f>
        <v>1.3026</v>
      </c>
      <c r="F708">
        <f>VLOOKUP(B708,home!$B$2:$E$405,3,FALSE)</f>
        <v>1.4545999999999999</v>
      </c>
      <c r="G708" t="e">
        <f>VLOOKUP(C708,away!$B$2:$E$405,4,FALSE)</f>
        <v>#N/A</v>
      </c>
      <c r="H708">
        <f>VLOOKUP(A708,away!$A$2:$E$405,3,FALSE)</f>
        <v>1.1000000000000001</v>
      </c>
      <c r="I708" t="e">
        <f>VLOOKUP(C708,away!$B$2:$E$405,3,FALSE)</f>
        <v>#N/A</v>
      </c>
      <c r="J708">
        <f>VLOOKUP(B708,home!$B$2:$E$405,4,FALSE)</f>
        <v>1.3396999999999999</v>
      </c>
      <c r="K708" s="3" t="e">
        <f t="shared" si="896"/>
        <v>#N/A</v>
      </c>
      <c r="L708" s="3" t="e">
        <f t="shared" si="897"/>
        <v>#N/A</v>
      </c>
      <c r="M708" s="5" t="e">
        <f t="shared" si="898"/>
        <v>#N/A</v>
      </c>
      <c r="N708" s="5" t="e">
        <f t="shared" si="899"/>
        <v>#N/A</v>
      </c>
      <c r="O708" s="5" t="e">
        <f t="shared" si="900"/>
        <v>#N/A</v>
      </c>
      <c r="P708" s="5" t="e">
        <f t="shared" si="901"/>
        <v>#N/A</v>
      </c>
      <c r="Q708" s="5" t="e">
        <f t="shared" si="902"/>
        <v>#N/A</v>
      </c>
      <c r="R708" s="5" t="e">
        <f t="shared" si="903"/>
        <v>#N/A</v>
      </c>
      <c r="S708" s="5" t="e">
        <f t="shared" si="904"/>
        <v>#N/A</v>
      </c>
      <c r="T708" s="5" t="e">
        <f t="shared" si="905"/>
        <v>#N/A</v>
      </c>
      <c r="U708" s="5" t="e">
        <f t="shared" si="906"/>
        <v>#N/A</v>
      </c>
      <c r="V708" s="5" t="e">
        <f t="shared" si="907"/>
        <v>#N/A</v>
      </c>
      <c r="W708" s="5" t="e">
        <f t="shared" si="908"/>
        <v>#N/A</v>
      </c>
      <c r="X708" s="5" t="e">
        <f t="shared" si="909"/>
        <v>#N/A</v>
      </c>
      <c r="Y708" s="5" t="e">
        <f t="shared" si="910"/>
        <v>#N/A</v>
      </c>
      <c r="Z708" s="5" t="e">
        <f t="shared" si="911"/>
        <v>#N/A</v>
      </c>
      <c r="AA708" s="5" t="e">
        <f t="shared" si="912"/>
        <v>#N/A</v>
      </c>
      <c r="AB708" s="5" t="e">
        <f t="shared" si="913"/>
        <v>#N/A</v>
      </c>
      <c r="AC708" s="5" t="e">
        <f t="shared" si="914"/>
        <v>#N/A</v>
      </c>
      <c r="AD708" s="5" t="e">
        <f t="shared" si="915"/>
        <v>#N/A</v>
      </c>
      <c r="AE708" s="5" t="e">
        <f t="shared" si="916"/>
        <v>#N/A</v>
      </c>
      <c r="AF708" s="5" t="e">
        <f t="shared" si="917"/>
        <v>#N/A</v>
      </c>
      <c r="AG708" s="5" t="e">
        <f t="shared" si="918"/>
        <v>#N/A</v>
      </c>
      <c r="AH708" s="5" t="e">
        <f t="shared" si="919"/>
        <v>#N/A</v>
      </c>
      <c r="AI708" s="5" t="e">
        <f t="shared" si="920"/>
        <v>#N/A</v>
      </c>
      <c r="AJ708" s="5" t="e">
        <f t="shared" si="921"/>
        <v>#N/A</v>
      </c>
      <c r="AK708" s="5" t="e">
        <f t="shared" si="922"/>
        <v>#N/A</v>
      </c>
      <c r="AL708" s="5" t="e">
        <f t="shared" si="923"/>
        <v>#N/A</v>
      </c>
      <c r="AM708" s="5" t="e">
        <f t="shared" si="924"/>
        <v>#N/A</v>
      </c>
      <c r="AN708" s="5" t="e">
        <f t="shared" si="925"/>
        <v>#N/A</v>
      </c>
      <c r="AO708" s="5" t="e">
        <f t="shared" si="926"/>
        <v>#N/A</v>
      </c>
      <c r="AP708" s="5" t="e">
        <f t="shared" si="927"/>
        <v>#N/A</v>
      </c>
      <c r="AQ708" s="5" t="e">
        <f t="shared" si="928"/>
        <v>#N/A</v>
      </c>
      <c r="AR708" s="5" t="e">
        <f t="shared" si="929"/>
        <v>#N/A</v>
      </c>
      <c r="AS708" s="5" t="e">
        <f t="shared" si="930"/>
        <v>#N/A</v>
      </c>
      <c r="AT708" s="5" t="e">
        <f t="shared" si="931"/>
        <v>#N/A</v>
      </c>
      <c r="AU708" s="5" t="e">
        <f t="shared" si="932"/>
        <v>#N/A</v>
      </c>
      <c r="AV708" s="5" t="e">
        <f t="shared" si="933"/>
        <v>#N/A</v>
      </c>
      <c r="AW708" s="5" t="e">
        <f t="shared" si="934"/>
        <v>#N/A</v>
      </c>
      <c r="AX708" s="5" t="e">
        <f t="shared" si="935"/>
        <v>#N/A</v>
      </c>
      <c r="AY708" s="5" t="e">
        <f t="shared" si="936"/>
        <v>#N/A</v>
      </c>
      <c r="AZ708" s="5" t="e">
        <f t="shared" si="937"/>
        <v>#N/A</v>
      </c>
      <c r="BA708" s="5" t="e">
        <f t="shared" si="938"/>
        <v>#N/A</v>
      </c>
      <c r="BB708" s="5" t="e">
        <f t="shared" si="939"/>
        <v>#N/A</v>
      </c>
      <c r="BC708" s="5" t="e">
        <f t="shared" si="940"/>
        <v>#N/A</v>
      </c>
      <c r="BD708" s="5" t="e">
        <f t="shared" si="941"/>
        <v>#N/A</v>
      </c>
      <c r="BE708" s="5" t="e">
        <f t="shared" si="942"/>
        <v>#N/A</v>
      </c>
      <c r="BF708" s="5" t="e">
        <f t="shared" si="943"/>
        <v>#N/A</v>
      </c>
      <c r="BG708" s="5" t="e">
        <f t="shared" si="944"/>
        <v>#N/A</v>
      </c>
      <c r="BH708" s="5" t="e">
        <f t="shared" si="945"/>
        <v>#N/A</v>
      </c>
      <c r="BI708" s="5" t="e">
        <f t="shared" si="946"/>
        <v>#N/A</v>
      </c>
      <c r="BJ708" s="8" t="e">
        <f t="shared" si="947"/>
        <v>#N/A</v>
      </c>
      <c r="BK708" s="8" t="e">
        <f t="shared" si="948"/>
        <v>#N/A</v>
      </c>
      <c r="BL708" s="8" t="e">
        <f t="shared" si="949"/>
        <v>#N/A</v>
      </c>
      <c r="BM708" s="8" t="e">
        <f t="shared" si="950"/>
        <v>#N/A</v>
      </c>
      <c r="BN708" s="8" t="e">
        <f t="shared" si="951"/>
        <v>#N/A</v>
      </c>
    </row>
    <row r="709" spans="1:66" x14ac:dyDescent="0.25">
      <c r="A709" t="s">
        <v>27</v>
      </c>
      <c r="B709" t="s">
        <v>188</v>
      </c>
      <c r="C709" t="s">
        <v>297</v>
      </c>
      <c r="D709" t="s">
        <v>528</v>
      </c>
      <c r="E709">
        <f>VLOOKUP(A709,home!$A$2:$E$405,3,FALSE)</f>
        <v>1.3026</v>
      </c>
      <c r="F709">
        <f>VLOOKUP(B709,home!$B$2:$E$405,3,FALSE)</f>
        <v>1.0909</v>
      </c>
      <c r="G709">
        <f>VLOOKUP(C709,away!$B$2:$E$405,4,FALSE)</f>
        <v>0.88890000000000002</v>
      </c>
      <c r="H709">
        <f>VLOOKUP(A709,away!$A$2:$E$405,3,FALSE)</f>
        <v>1.1000000000000001</v>
      </c>
      <c r="I709">
        <f>VLOOKUP(C709,away!$B$2:$E$405,3,FALSE)</f>
        <v>0.90910000000000002</v>
      </c>
      <c r="J709">
        <f>VLOOKUP(B709,home!$B$2:$E$405,4,FALSE)</f>
        <v>0.76559999999999995</v>
      </c>
      <c r="K709" s="3">
        <f t="shared" si="896"/>
        <v>1.2631325356259999</v>
      </c>
      <c r="L709" s="3">
        <f t="shared" si="897"/>
        <v>0.76560765600000003</v>
      </c>
      <c r="M709" s="5">
        <f t="shared" si="898"/>
        <v>0.13150108300404847</v>
      </c>
      <c r="N709" s="5">
        <f t="shared" si="899"/>
        <v>0.16610329641246879</v>
      </c>
      <c r="O709" s="5">
        <f t="shared" si="900"/>
        <v>0.10067823592019098</v>
      </c>
      <c r="P709" s="5">
        <f t="shared" si="901"/>
        <v>0.12716995542022344</v>
      </c>
      <c r="Q709" s="5">
        <f t="shared" si="902"/>
        <v>0.1049052389866594</v>
      </c>
      <c r="R709" s="5">
        <f t="shared" si="903"/>
        <v>3.8540014106536208E-2</v>
      </c>
      <c r="S709" s="5">
        <f t="shared" si="904"/>
        <v>3.0745369528788858E-2</v>
      </c>
      <c r="T709" s="5">
        <f t="shared" si="905"/>
        <v>8.0316254122696121E-2</v>
      </c>
      <c r="U709" s="5">
        <f t="shared" si="906"/>
        <v>4.8681145741450882E-2</v>
      </c>
      <c r="V709" s="5">
        <f t="shared" si="907"/>
        <v>3.3036375764077296E-3</v>
      </c>
      <c r="W709" s="5">
        <f t="shared" si="908"/>
        <v>4.4169740173890214E-2</v>
      </c>
      <c r="X709" s="5">
        <f t="shared" si="909"/>
        <v>3.3816691240661112E-2</v>
      </c>
      <c r="Y709" s="5">
        <f t="shared" si="910"/>
        <v>1.2945158857219145E-2</v>
      </c>
      <c r="Z709" s="5">
        <f t="shared" si="911"/>
        <v>9.8355099541040415E-3</v>
      </c>
      <c r="AA709" s="5">
        <f t="shared" si="912"/>
        <v>1.2423552627502199E-2</v>
      </c>
      <c r="AB709" s="5">
        <f t="shared" si="913"/>
        <v>7.846296765929954E-3</v>
      </c>
      <c r="AC709" s="5">
        <f t="shared" si="914"/>
        <v>1.9967679814821934E-4</v>
      </c>
      <c r="AD709" s="5">
        <f t="shared" si="915"/>
        <v>1.3948058975946882E-2</v>
      </c>
      <c r="AE709" s="5">
        <f t="shared" si="916"/>
        <v>1.0678740738324451E-2</v>
      </c>
      <c r="AF709" s="5">
        <f t="shared" si="917"/>
        <v>4.0878628328501468E-3</v>
      </c>
      <c r="AG709" s="5">
        <f t="shared" si="918"/>
        <v>1.0432330271693069E-3</v>
      </c>
      <c r="AH709" s="5">
        <f t="shared" si="919"/>
        <v>1.8825354303815655E-3</v>
      </c>
      <c r="AI709" s="5">
        <f t="shared" si="920"/>
        <v>2.3778917515836499E-3</v>
      </c>
      <c r="AJ709" s="5">
        <f t="shared" si="921"/>
        <v>1.5017962188110031E-3</v>
      </c>
      <c r="AK709" s="5">
        <f t="shared" si="922"/>
        <v>6.3232255528676063E-4</v>
      </c>
      <c r="AL709" s="5">
        <f t="shared" si="923"/>
        <v>7.7240092442980787E-6</v>
      </c>
      <c r="AM709" s="5">
        <f t="shared" si="924"/>
        <v>3.5236494202697493E-3</v>
      </c>
      <c r="AN709" s="5">
        <f t="shared" si="925"/>
        <v>2.6977329732184815E-3</v>
      </c>
      <c r="AO709" s="5">
        <f t="shared" si="926"/>
        <v>1.0327025090698563E-3</v>
      </c>
      <c r="AP709" s="5">
        <f t="shared" si="927"/>
        <v>2.6354831577143049E-4</v>
      </c>
      <c r="AQ709" s="5">
        <f t="shared" si="928"/>
        <v>5.0443652070128177E-5</v>
      </c>
      <c r="AR709" s="5">
        <f t="shared" si="929"/>
        <v>2.8825670763827645E-4</v>
      </c>
      <c r="AS709" s="5">
        <f t="shared" si="930"/>
        <v>3.6410642603033861E-4</v>
      </c>
      <c r="AT709" s="5">
        <f t="shared" si="931"/>
        <v>2.2995733657471114E-4</v>
      </c>
      <c r="AU709" s="5">
        <f t="shared" si="932"/>
        <v>9.6822197877805479E-5</v>
      </c>
      <c r="AV709" s="5">
        <f t="shared" si="933"/>
        <v>3.0574817077568679E-5</v>
      </c>
      <c r="AW709" s="5">
        <f t="shared" si="934"/>
        <v>2.0748918919392307E-7</v>
      </c>
      <c r="AX709" s="5">
        <f t="shared" si="935"/>
        <v>7.4180603781373589E-4</v>
      </c>
      <c r="AY709" s="5">
        <f t="shared" si="936"/>
        <v>5.6793238181722166E-4</v>
      </c>
      <c r="AZ709" s="5">
        <f t="shared" si="937"/>
        <v>2.1740668980479007E-4</v>
      </c>
      <c r="BA709" s="5">
        <f t="shared" si="938"/>
        <v>5.548274206005481E-5</v>
      </c>
      <c r="BB709" s="5">
        <f t="shared" si="939"/>
        <v>1.0619503024262793E-5</v>
      </c>
      <c r="BC709" s="5">
        <f t="shared" si="940"/>
        <v>1.6260745636581502E-6</v>
      </c>
      <c r="BD709" s="5">
        <f t="shared" si="941"/>
        <v>3.6781923710202998E-5</v>
      </c>
      <c r="BE709" s="5">
        <f t="shared" si="942"/>
        <v>4.6460444561270797E-5</v>
      </c>
      <c r="BF709" s="5">
        <f t="shared" si="943"/>
        <v>2.9342849572494594E-5</v>
      </c>
      <c r="BG709" s="5">
        <f t="shared" si="944"/>
        <v>1.2354635994332464E-5</v>
      </c>
      <c r="BH709" s="5">
        <f t="shared" si="945"/>
        <v>3.9013856725643519E-6</v>
      </c>
      <c r="BI709" s="5">
        <f t="shared" si="946"/>
        <v>9.8559343540823001E-7</v>
      </c>
      <c r="BJ709" s="8">
        <f t="shared" si="947"/>
        <v>0.48117722566736881</v>
      </c>
      <c r="BK709" s="8">
        <f t="shared" si="948"/>
        <v>0.29349537871867826</v>
      </c>
      <c r="BL709" s="8">
        <f t="shared" si="949"/>
        <v>0.21570333543581816</v>
      </c>
      <c r="BM709" s="8">
        <f t="shared" si="950"/>
        <v>0.33074590103321416</v>
      </c>
      <c r="BN709" s="8">
        <f t="shared" si="951"/>
        <v>0.6688978238501273</v>
      </c>
    </row>
    <row r="710" spans="1:66" x14ac:dyDescent="0.25">
      <c r="A710" t="s">
        <v>27</v>
      </c>
      <c r="B710" t="s">
        <v>291</v>
      </c>
      <c r="C710" t="s">
        <v>289</v>
      </c>
      <c r="D710" t="s">
        <v>528</v>
      </c>
      <c r="E710">
        <f>VLOOKUP(A710,home!$A$2:$E$405,3,FALSE)</f>
        <v>1.3026</v>
      </c>
      <c r="F710">
        <f>VLOOKUP(B710,home!$B$2:$E$405,3,FALSE)</f>
        <v>0.51780000000000004</v>
      </c>
      <c r="G710">
        <f>VLOOKUP(C710,away!$B$2:$E$405,4,FALSE)</f>
        <v>1.1651</v>
      </c>
      <c r="H710">
        <f>VLOOKUP(A710,away!$A$2:$E$405,3,FALSE)</f>
        <v>1.1000000000000001</v>
      </c>
      <c r="I710">
        <f>VLOOKUP(C710,away!$B$2:$E$405,3,FALSE)</f>
        <v>0.77490000000000003</v>
      </c>
      <c r="J710">
        <f>VLOOKUP(B710,home!$B$2:$E$405,4,FALSE)</f>
        <v>1.4391</v>
      </c>
      <c r="K710" s="3">
        <f t="shared" si="896"/>
        <v>0.78584396482800001</v>
      </c>
      <c r="L710" s="3">
        <f t="shared" si="897"/>
        <v>1.2266744490000001</v>
      </c>
      <c r="M710" s="5">
        <f t="shared" si="898"/>
        <v>0.13365166028668726</v>
      </c>
      <c r="N710" s="5">
        <f t="shared" si="899"/>
        <v>0.10502935062553527</v>
      </c>
      <c r="O710" s="5">
        <f t="shared" si="900"/>
        <v>0.16394707674010728</v>
      </c>
      <c r="P710" s="5">
        <f t="shared" si="901"/>
        <v>0.12883682080740627</v>
      </c>
      <c r="Q710" s="5">
        <f t="shared" si="902"/>
        <v>4.1268340659440406E-2</v>
      </c>
      <c r="R710" s="5">
        <f t="shared" si="903"/>
        <v>0.10055484501266594</v>
      </c>
      <c r="S710" s="5">
        <f t="shared" si="904"/>
        <v>3.1048859326091555E-2</v>
      </c>
      <c r="T710" s="5">
        <f t="shared" si="905"/>
        <v>5.0622819039563352E-2</v>
      </c>
      <c r="U710" s="5">
        <f t="shared" si="906"/>
        <v>7.9020418087418456E-2</v>
      </c>
      <c r="V710" s="5">
        <f t="shared" si="907"/>
        <v>3.3255905826712227E-3</v>
      </c>
      <c r="W710" s="5">
        <f t="shared" si="908"/>
        <v>1.0810158815229072E-2</v>
      </c>
      <c r="X710" s="5">
        <f t="shared" si="909"/>
        <v>1.3260545608273614E-2</v>
      </c>
      <c r="Y710" s="5">
        <f t="shared" si="910"/>
        <v>8.1331862387342066E-3</v>
      </c>
      <c r="Z710" s="5">
        <f t="shared" si="911"/>
        <v>4.1116019700064142E-2</v>
      </c>
      <c r="AA710" s="5">
        <f t="shared" si="912"/>
        <v>3.2310775939044564E-2</v>
      </c>
      <c r="AB710" s="5">
        <f t="shared" si="913"/>
        <v>1.2695614135303962E-2</v>
      </c>
      <c r="AC710" s="5">
        <f t="shared" si="914"/>
        <v>2.0036157662545694E-4</v>
      </c>
      <c r="AD710" s="5">
        <f t="shared" si="915"/>
        <v>2.1237745159449917E-3</v>
      </c>
      <c r="AE710" s="5">
        <f t="shared" si="916"/>
        <v>2.6051799341470644E-3</v>
      </c>
      <c r="AF710" s="5">
        <f t="shared" si="917"/>
        <v>1.5978538301328537E-3</v>
      </c>
      <c r="AG710" s="5">
        <f t="shared" si="918"/>
        <v>6.5334882222025292E-4</v>
      </c>
      <c r="AH710" s="5">
        <f t="shared" si="919"/>
        <v>1.2608992702662334E-2</v>
      </c>
      <c r="AI710" s="5">
        <f t="shared" si="920"/>
        <v>9.908700817947487E-3</v>
      </c>
      <c r="AJ710" s="5">
        <f t="shared" si="921"/>
        <v>3.8933463685351497E-3</v>
      </c>
      <c r="AK710" s="5">
        <f t="shared" si="922"/>
        <v>1.0198542488994529E-3</v>
      </c>
      <c r="AL710" s="5">
        <f t="shared" si="923"/>
        <v>7.7257397293865621E-6</v>
      </c>
      <c r="AM710" s="5">
        <f t="shared" si="924"/>
        <v>3.3379107720217586E-4</v>
      </c>
      <c r="AN710" s="5">
        <f t="shared" si="925"/>
        <v>4.0945298570809548E-4</v>
      </c>
      <c r="AO710" s="5">
        <f t="shared" si="926"/>
        <v>2.5113275781744155E-4</v>
      </c>
      <c r="AP710" s="5">
        <f t="shared" si="927"/>
        <v>1.0268604577385357E-4</v>
      </c>
      <c r="AQ710" s="5">
        <f t="shared" si="928"/>
        <v>3.1490587154907653E-5</v>
      </c>
      <c r="AR710" s="5">
        <f t="shared" si="929"/>
        <v>3.0934258351966669E-3</v>
      </c>
      <c r="AS710" s="5">
        <f t="shared" si="930"/>
        <v>2.4309500232323161E-3</v>
      </c>
      <c r="AT710" s="5">
        <f t="shared" si="931"/>
        <v>9.5517370227780082E-4</v>
      </c>
      <c r="AU710" s="5">
        <f t="shared" si="932"/>
        <v>2.5020582976580894E-4</v>
      </c>
      <c r="AV710" s="5">
        <f t="shared" si="933"/>
        <v>4.9155685321560717E-5</v>
      </c>
      <c r="AW710" s="5">
        <f t="shared" si="934"/>
        <v>2.0687271485869323E-7</v>
      </c>
      <c r="AX710" s="5">
        <f t="shared" si="935"/>
        <v>4.3717950588794469E-5</v>
      </c>
      <c r="AY710" s="5">
        <f t="shared" si="936"/>
        <v>5.3627692949918678E-5</v>
      </c>
      <c r="AZ710" s="5">
        <f t="shared" si="937"/>
        <v>3.2891860350241354E-5</v>
      </c>
      <c r="BA710" s="5">
        <f t="shared" si="938"/>
        <v>1.3449201557239091E-5</v>
      </c>
      <c r="BB710" s="5">
        <f t="shared" si="939"/>
        <v>4.1244479774290507E-6</v>
      </c>
      <c r="BC710" s="5">
        <f t="shared" si="940"/>
        <v>1.011870990028389E-6</v>
      </c>
      <c r="BD710" s="5">
        <f t="shared" si="941"/>
        <v>6.3243773865203983E-4</v>
      </c>
      <c r="BE710" s="5">
        <f t="shared" si="942"/>
        <v>4.9699738004917345E-4</v>
      </c>
      <c r="BF710" s="5">
        <f t="shared" si="943"/>
        <v>1.9528119582348539E-4</v>
      </c>
      <c r="BG710" s="5">
        <f t="shared" si="944"/>
        <v>5.115351639409362E-5</v>
      </c>
      <c r="BH710" s="5">
        <f t="shared" si="945"/>
        <v>1.0049670534507154E-5</v>
      </c>
      <c r="BI710" s="5">
        <f t="shared" si="946"/>
        <v>1.5794945876104461E-6</v>
      </c>
      <c r="BJ710" s="8">
        <f t="shared" si="947"/>
        <v>0.23738193456729123</v>
      </c>
      <c r="BK710" s="8">
        <f t="shared" si="948"/>
        <v>0.2971246460121611</v>
      </c>
      <c r="BL710" s="8">
        <f t="shared" si="949"/>
        <v>0.42412603412441968</v>
      </c>
      <c r="BM710" s="8">
        <f t="shared" si="950"/>
        <v>0.32640711945185852</v>
      </c>
      <c r="BN710" s="8">
        <f t="shared" si="951"/>
        <v>0.67328809413184243</v>
      </c>
    </row>
    <row r="711" spans="1:66" x14ac:dyDescent="0.25">
      <c r="A711" t="s">
        <v>27</v>
      </c>
      <c r="B711" t="s">
        <v>194</v>
      </c>
      <c r="C711" t="s">
        <v>523</v>
      </c>
      <c r="D711" t="s">
        <v>528</v>
      </c>
      <c r="E711">
        <f>VLOOKUP(A711,home!$A$2:$E$405,3,FALSE)</f>
        <v>1.3026</v>
      </c>
      <c r="F711">
        <f>VLOOKUP(B711,home!$B$2:$E$405,3,FALSE)</f>
        <v>0.80810000000000004</v>
      </c>
      <c r="G711" t="e">
        <f>VLOOKUP(C711,away!$B$2:$E$405,4,FALSE)</f>
        <v>#N/A</v>
      </c>
      <c r="H711">
        <f>VLOOKUP(A711,away!$A$2:$E$405,3,FALSE)</f>
        <v>1.1000000000000001</v>
      </c>
      <c r="I711" t="e">
        <f>VLOOKUP(C711,away!$B$2:$E$405,3,FALSE)</f>
        <v>#N/A</v>
      </c>
      <c r="J711">
        <f>VLOOKUP(B711,home!$B$2:$E$405,4,FALSE)</f>
        <v>1.0526</v>
      </c>
      <c r="K711" s="3" t="e">
        <f t="shared" si="896"/>
        <v>#N/A</v>
      </c>
      <c r="L711" s="3" t="e">
        <f t="shared" si="897"/>
        <v>#N/A</v>
      </c>
      <c r="M711" s="5" t="e">
        <f t="shared" si="898"/>
        <v>#N/A</v>
      </c>
      <c r="N711" s="5" t="e">
        <f t="shared" si="899"/>
        <v>#N/A</v>
      </c>
      <c r="O711" s="5" t="e">
        <f t="shared" si="900"/>
        <v>#N/A</v>
      </c>
      <c r="P711" s="5" t="e">
        <f t="shared" si="901"/>
        <v>#N/A</v>
      </c>
      <c r="Q711" s="5" t="e">
        <f t="shared" si="902"/>
        <v>#N/A</v>
      </c>
      <c r="R711" s="5" t="e">
        <f t="shared" si="903"/>
        <v>#N/A</v>
      </c>
      <c r="S711" s="5" t="e">
        <f t="shared" si="904"/>
        <v>#N/A</v>
      </c>
      <c r="T711" s="5" t="e">
        <f t="shared" si="905"/>
        <v>#N/A</v>
      </c>
      <c r="U711" s="5" t="e">
        <f t="shared" si="906"/>
        <v>#N/A</v>
      </c>
      <c r="V711" s="5" t="e">
        <f t="shared" si="907"/>
        <v>#N/A</v>
      </c>
      <c r="W711" s="5" t="e">
        <f t="shared" si="908"/>
        <v>#N/A</v>
      </c>
      <c r="X711" s="5" t="e">
        <f t="shared" si="909"/>
        <v>#N/A</v>
      </c>
      <c r="Y711" s="5" t="e">
        <f t="shared" si="910"/>
        <v>#N/A</v>
      </c>
      <c r="Z711" s="5" t="e">
        <f t="shared" si="911"/>
        <v>#N/A</v>
      </c>
      <c r="AA711" s="5" t="e">
        <f t="shared" si="912"/>
        <v>#N/A</v>
      </c>
      <c r="AB711" s="5" t="e">
        <f t="shared" si="913"/>
        <v>#N/A</v>
      </c>
      <c r="AC711" s="5" t="e">
        <f t="shared" si="914"/>
        <v>#N/A</v>
      </c>
      <c r="AD711" s="5" t="e">
        <f t="shared" si="915"/>
        <v>#N/A</v>
      </c>
      <c r="AE711" s="5" t="e">
        <f t="shared" si="916"/>
        <v>#N/A</v>
      </c>
      <c r="AF711" s="5" t="e">
        <f t="shared" si="917"/>
        <v>#N/A</v>
      </c>
      <c r="AG711" s="5" t="e">
        <f t="shared" si="918"/>
        <v>#N/A</v>
      </c>
      <c r="AH711" s="5" t="e">
        <f t="shared" si="919"/>
        <v>#N/A</v>
      </c>
      <c r="AI711" s="5" t="e">
        <f t="shared" si="920"/>
        <v>#N/A</v>
      </c>
      <c r="AJ711" s="5" t="e">
        <f t="shared" si="921"/>
        <v>#N/A</v>
      </c>
      <c r="AK711" s="5" t="e">
        <f t="shared" si="922"/>
        <v>#N/A</v>
      </c>
      <c r="AL711" s="5" t="e">
        <f t="shared" si="923"/>
        <v>#N/A</v>
      </c>
      <c r="AM711" s="5" t="e">
        <f t="shared" si="924"/>
        <v>#N/A</v>
      </c>
      <c r="AN711" s="5" t="e">
        <f t="shared" si="925"/>
        <v>#N/A</v>
      </c>
      <c r="AO711" s="5" t="e">
        <f t="shared" si="926"/>
        <v>#N/A</v>
      </c>
      <c r="AP711" s="5" t="e">
        <f t="shared" si="927"/>
        <v>#N/A</v>
      </c>
      <c r="AQ711" s="5" t="e">
        <f t="shared" si="928"/>
        <v>#N/A</v>
      </c>
      <c r="AR711" s="5" t="e">
        <f t="shared" si="929"/>
        <v>#N/A</v>
      </c>
      <c r="AS711" s="5" t="e">
        <f t="shared" si="930"/>
        <v>#N/A</v>
      </c>
      <c r="AT711" s="5" t="e">
        <f t="shared" si="931"/>
        <v>#N/A</v>
      </c>
      <c r="AU711" s="5" t="e">
        <f t="shared" si="932"/>
        <v>#N/A</v>
      </c>
      <c r="AV711" s="5" t="e">
        <f t="shared" si="933"/>
        <v>#N/A</v>
      </c>
      <c r="AW711" s="5" t="e">
        <f t="shared" si="934"/>
        <v>#N/A</v>
      </c>
      <c r="AX711" s="5" t="e">
        <f t="shared" si="935"/>
        <v>#N/A</v>
      </c>
      <c r="AY711" s="5" t="e">
        <f t="shared" si="936"/>
        <v>#N/A</v>
      </c>
      <c r="AZ711" s="5" t="e">
        <f t="shared" si="937"/>
        <v>#N/A</v>
      </c>
      <c r="BA711" s="5" t="e">
        <f t="shared" si="938"/>
        <v>#N/A</v>
      </c>
      <c r="BB711" s="5" t="e">
        <f t="shared" si="939"/>
        <v>#N/A</v>
      </c>
      <c r="BC711" s="5" t="e">
        <f t="shared" si="940"/>
        <v>#N/A</v>
      </c>
      <c r="BD711" s="5" t="e">
        <f t="shared" si="941"/>
        <v>#N/A</v>
      </c>
      <c r="BE711" s="5" t="e">
        <f t="shared" si="942"/>
        <v>#N/A</v>
      </c>
      <c r="BF711" s="5" t="e">
        <f t="shared" si="943"/>
        <v>#N/A</v>
      </c>
      <c r="BG711" s="5" t="e">
        <f t="shared" si="944"/>
        <v>#N/A</v>
      </c>
      <c r="BH711" s="5" t="e">
        <f t="shared" si="945"/>
        <v>#N/A</v>
      </c>
      <c r="BI711" s="5" t="e">
        <f t="shared" si="946"/>
        <v>#N/A</v>
      </c>
      <c r="BJ711" s="8" t="e">
        <f t="shared" si="947"/>
        <v>#N/A</v>
      </c>
      <c r="BK711" s="8" t="e">
        <f t="shared" si="948"/>
        <v>#N/A</v>
      </c>
      <c r="BL711" s="8" t="e">
        <f t="shared" si="949"/>
        <v>#N/A</v>
      </c>
      <c r="BM711" s="8" t="e">
        <f t="shared" si="950"/>
        <v>#N/A</v>
      </c>
      <c r="BN711" s="8" t="e">
        <f t="shared" si="951"/>
        <v>#N/A</v>
      </c>
    </row>
    <row r="712" spans="1:66" x14ac:dyDescent="0.25">
      <c r="A712" t="s">
        <v>27</v>
      </c>
      <c r="B712" t="s">
        <v>328</v>
      </c>
      <c r="C712" t="s">
        <v>192</v>
      </c>
      <c r="D712" t="s">
        <v>528</v>
      </c>
      <c r="E712">
        <f>VLOOKUP(A712,home!$A$2:$E$405,3,FALSE)</f>
        <v>1.3026</v>
      </c>
      <c r="F712">
        <f>VLOOKUP(B712,home!$B$2:$E$405,3,FALSE)</f>
        <v>1.0101</v>
      </c>
      <c r="G712">
        <f>VLOOKUP(C712,away!$B$2:$E$405,4,FALSE)</f>
        <v>0.80810000000000004</v>
      </c>
      <c r="H712">
        <f>VLOOKUP(A712,away!$A$2:$E$405,3,FALSE)</f>
        <v>1.1000000000000001</v>
      </c>
      <c r="I712">
        <f>VLOOKUP(C712,away!$B$2:$E$405,3,FALSE)</f>
        <v>0.622</v>
      </c>
      <c r="J712">
        <f>VLOOKUP(B712,home!$B$2:$E$405,4,FALSE)</f>
        <v>0.90910000000000002</v>
      </c>
      <c r="K712" s="3">
        <f t="shared" si="896"/>
        <v>1.063262633706</v>
      </c>
      <c r="L712" s="3">
        <f t="shared" si="897"/>
        <v>0.62200622000000005</v>
      </c>
      <c r="M712" s="5">
        <f t="shared" si="898"/>
        <v>0.18539458123475824</v>
      </c>
      <c r="N712" s="5">
        <f t="shared" si="899"/>
        <v>0.19712313071849002</v>
      </c>
      <c r="O712" s="5">
        <f t="shared" si="900"/>
        <v>0.11531658268231493</v>
      </c>
      <c r="P712" s="5">
        <f t="shared" si="901"/>
        <v>0.12261181341277388</v>
      </c>
      <c r="Q712" s="5">
        <f t="shared" si="902"/>
        <v>0.1047968295660569</v>
      </c>
      <c r="R712" s="5">
        <f t="shared" si="903"/>
        <v>3.5863815848772081E-2</v>
      </c>
      <c r="S712" s="5">
        <f t="shared" si="904"/>
        <v>2.0272513749110491E-2</v>
      </c>
      <c r="T712" s="5">
        <f t="shared" si="905"/>
        <v>6.5184279826367306E-2</v>
      </c>
      <c r="U712" s="5">
        <f t="shared" si="906"/>
        <v>3.8132655294112389E-2</v>
      </c>
      <c r="V712" s="5">
        <f t="shared" si="907"/>
        <v>1.4897053365008454E-3</v>
      </c>
      <c r="W712" s="5">
        <f t="shared" si="908"/>
        <v>3.7142184336148173E-2</v>
      </c>
      <c r="X712" s="5">
        <f t="shared" si="909"/>
        <v>2.3102669681470737E-2</v>
      </c>
      <c r="Y712" s="5">
        <f t="shared" si="910"/>
        <v>7.185002120240108E-3</v>
      </c>
      <c r="Z712" s="5">
        <f t="shared" si="911"/>
        <v>7.4358388436236069E-3</v>
      </c>
      <c r="AA712" s="5">
        <f t="shared" si="912"/>
        <v>7.9062495926846138E-3</v>
      </c>
      <c r="AB712" s="5">
        <f t="shared" si="913"/>
        <v>4.2032098823274163E-3</v>
      </c>
      <c r="AC712" s="5">
        <f t="shared" si="914"/>
        <v>6.1576595019167951E-5</v>
      </c>
      <c r="AD712" s="5">
        <f t="shared" si="915"/>
        <v>9.8729741847116571E-3</v>
      </c>
      <c r="AE712" s="5">
        <f t="shared" si="916"/>
        <v>6.1410513527900808E-3</v>
      </c>
      <c r="AF712" s="5">
        <f t="shared" si="917"/>
        <v>1.909886069387422E-3</v>
      </c>
      <c r="AG712" s="5">
        <f t="shared" si="918"/>
        <v>3.9598700488344281E-4</v>
      </c>
      <c r="AH712" s="5">
        <f t="shared" si="919"/>
        <v>1.1562845029128726E-3</v>
      </c>
      <c r="AI712" s="5">
        <f t="shared" si="920"/>
        <v>1.229434105880574E-3</v>
      </c>
      <c r="AJ712" s="5">
        <f t="shared" si="921"/>
        <v>6.5360567269328023E-4</v>
      </c>
      <c r="AK712" s="5">
        <f t="shared" si="922"/>
        <v>2.3165149631767973E-4</v>
      </c>
      <c r="AL712" s="5">
        <f t="shared" si="923"/>
        <v>1.6289619532134789E-6</v>
      </c>
      <c r="AM712" s="5">
        <f t="shared" si="924"/>
        <v>2.0995129068295741E-3</v>
      </c>
      <c r="AN712" s="5">
        <f t="shared" si="925"/>
        <v>1.3059100870182758E-3</v>
      </c>
      <c r="AO712" s="5">
        <f t="shared" si="926"/>
        <v>4.0614209844305434E-4</v>
      </c>
      <c r="AP712" s="5">
        <f t="shared" si="927"/>
        <v>8.420763714514406E-5</v>
      </c>
      <c r="AQ712" s="5">
        <f t="shared" si="928"/>
        <v>1.3094418518945662E-5</v>
      </c>
      <c r="AR712" s="5">
        <f t="shared" si="929"/>
        <v>1.4384323058028308E-4</v>
      </c>
      <c r="AS712" s="5">
        <f t="shared" si="930"/>
        <v>1.5294313218757122E-4</v>
      </c>
      <c r="AT712" s="5">
        <f t="shared" si="931"/>
        <v>8.1309358768500941E-5</v>
      </c>
      <c r="AU712" s="5">
        <f t="shared" si="932"/>
        <v>2.8817734316380795E-5</v>
      </c>
      <c r="AV712" s="5">
        <f t="shared" si="933"/>
        <v>7.6602050216687023E-6</v>
      </c>
      <c r="AW712" s="5">
        <f t="shared" si="934"/>
        <v>2.9925658760071545E-8</v>
      </c>
      <c r="AX712" s="5">
        <f t="shared" si="935"/>
        <v>3.7205560380255872E-4</v>
      </c>
      <c r="AY712" s="5">
        <f t="shared" si="936"/>
        <v>2.3142089975104719E-4</v>
      </c>
      <c r="AZ712" s="5">
        <f t="shared" si="937"/>
        <v>7.1972619541573894E-5</v>
      </c>
      <c r="BA712" s="5">
        <f t="shared" si="938"/>
        <v>1.4922472341517509E-5</v>
      </c>
      <c r="BB712" s="5">
        <f t="shared" si="939"/>
        <v>2.3204676535504638E-6</v>
      </c>
      <c r="BC712" s="5">
        <f t="shared" si="940"/>
        <v>2.8866906276343888E-7</v>
      </c>
      <c r="BD712" s="5">
        <f t="shared" si="941"/>
        <v>1.4911897354305038E-5</v>
      </c>
      <c r="BE712" s="5">
        <f t="shared" si="942"/>
        <v>1.5855263254491909E-5</v>
      </c>
      <c r="BF712" s="5">
        <f t="shared" si="943"/>
        <v>8.4291544830365163E-6</v>
      </c>
      <c r="BG712" s="5">
        <f t="shared" si="944"/>
        <v>2.987468331849382E-6</v>
      </c>
      <c r="BH712" s="5">
        <f t="shared" si="945"/>
        <v>7.9411586165886075E-7</v>
      </c>
      <c r="BI712" s="5">
        <f t="shared" si="946"/>
        <v>1.6887074450702207E-7</v>
      </c>
      <c r="BJ712" s="8">
        <f t="shared" si="947"/>
        <v>0.45745584274065382</v>
      </c>
      <c r="BK712" s="8">
        <f t="shared" si="948"/>
        <v>0.33006324018986682</v>
      </c>
      <c r="BL712" s="8">
        <f t="shared" si="949"/>
        <v>0.2051512095089201</v>
      </c>
      <c r="BM712" s="8">
        <f t="shared" si="950"/>
        <v>0.23876798684580608</v>
      </c>
      <c r="BN712" s="8">
        <f t="shared" si="951"/>
        <v>0.76110675346316592</v>
      </c>
    </row>
    <row r="713" spans="1:66" x14ac:dyDescent="0.25">
      <c r="A713" t="s">
        <v>196</v>
      </c>
      <c r="B713" t="s">
        <v>201</v>
      </c>
      <c r="C713" t="s">
        <v>307</v>
      </c>
      <c r="D713" t="s">
        <v>528</v>
      </c>
      <c r="E713">
        <f>VLOOKUP(A713,home!$A$2:$E$405,3,FALSE)</f>
        <v>1.6077999999999999</v>
      </c>
      <c r="F713">
        <f>VLOOKUP(B713,home!$B$2:$E$405,3,FALSE)</f>
        <v>0.98780000000000001</v>
      </c>
      <c r="G713">
        <f>VLOOKUP(C713,away!$B$2:$E$405,4,FALSE)</f>
        <v>0.84150000000000003</v>
      </c>
      <c r="H713">
        <f>VLOOKUP(A713,away!$A$2:$E$405,3,FALSE)</f>
        <v>1.3987000000000001</v>
      </c>
      <c r="I713">
        <f>VLOOKUP(C713,away!$B$2:$E$405,3,FALSE)</f>
        <v>1.2196</v>
      </c>
      <c r="J713">
        <f>VLOOKUP(B713,home!$B$2:$E$405,4,FALSE)</f>
        <v>1.0513999999999999</v>
      </c>
      <c r="K713" s="3">
        <f t="shared" si="896"/>
        <v>1.3364575428599998</v>
      </c>
      <c r="L713" s="3">
        <f t="shared" si="897"/>
        <v>1.7935354423279999</v>
      </c>
      <c r="M713" s="5">
        <f t="shared" si="898"/>
        <v>4.3718103925955355E-2</v>
      </c>
      <c r="N713" s="5">
        <f t="shared" si="899"/>
        <v>5.8427389751380412E-2</v>
      </c>
      <c r="O713" s="5">
        <f t="shared" si="900"/>
        <v>7.8409968862579796E-2</v>
      </c>
      <c r="P713" s="5">
        <f t="shared" si="901"/>
        <v>0.1047915943218125</v>
      </c>
      <c r="Q713" s="5">
        <f t="shared" si="902"/>
        <v>3.9042862871426706E-2</v>
      </c>
      <c r="R713" s="5">
        <f t="shared" si="903"/>
        <v>7.03155290934359E-2</v>
      </c>
      <c r="S713" s="5">
        <f t="shared" si="904"/>
        <v>6.2795942952524567E-2</v>
      </c>
      <c r="T713" s="5">
        <f t="shared" si="905"/>
        <v>7.0024758329855732E-2</v>
      </c>
      <c r="U713" s="5">
        <f t="shared" si="906"/>
        <v>9.3973719237114173E-2</v>
      </c>
      <c r="V713" s="5">
        <f t="shared" si="907"/>
        <v>1.6724540961799511E-2</v>
      </c>
      <c r="W713" s="5">
        <f t="shared" si="908"/>
        <v>1.7393042859788953E-2</v>
      </c>
      <c r="X713" s="5">
        <f t="shared" si="909"/>
        <v>3.1195038818961435E-2</v>
      </c>
      <c r="Y713" s="5">
        <f t="shared" si="910"/>
        <v>2.7974703873302573E-2</v>
      </c>
      <c r="Z713" s="5">
        <f t="shared" si="911"/>
        <v>4.203779785837429E-2</v>
      </c>
      <c r="AA713" s="5">
        <f t="shared" si="912"/>
        <v>5.6181732033048278E-2</v>
      </c>
      <c r="AB713" s="5">
        <f t="shared" si="913"/>
        <v>3.7542249773253329E-2</v>
      </c>
      <c r="AC713" s="5">
        <f t="shared" si="914"/>
        <v>2.5055285372390674E-3</v>
      </c>
      <c r="AD713" s="5">
        <f t="shared" si="915"/>
        <v>5.8112658308130541E-3</v>
      </c>
      <c r="AE713" s="5">
        <f t="shared" si="916"/>
        <v>1.0422711232352881E-2</v>
      </c>
      <c r="AF713" s="5">
        <f t="shared" si="917"/>
        <v>9.3467510001875222E-3</v>
      </c>
      <c r="AG713" s="5">
        <f t="shared" si="918"/>
        <v>5.5879097298169996E-3</v>
      </c>
      <c r="AH713" s="5">
        <f t="shared" si="919"/>
        <v>1.8849070094103602E-2</v>
      </c>
      <c r="AI713" s="5">
        <f t="shared" si="920"/>
        <v>2.5190981903161606E-2</v>
      </c>
      <c r="AJ713" s="5">
        <f t="shared" si="921"/>
        <v>1.6833338888265045E-2</v>
      </c>
      <c r="AK713" s="5">
        <f t="shared" si="922"/>
        <v>7.4990142429134619E-3</v>
      </c>
      <c r="AL713" s="5">
        <f t="shared" si="923"/>
        <v>2.4022846963424674E-4</v>
      </c>
      <c r="AM713" s="5">
        <f t="shared" si="924"/>
        <v>1.5533020106309363E-3</v>
      </c>
      <c r="AN713" s="5">
        <f t="shared" si="925"/>
        <v>2.7859022087059274E-3</v>
      </c>
      <c r="AO713" s="5">
        <f t="shared" si="926"/>
        <v>2.4983071750869696E-3</v>
      </c>
      <c r="AP713" s="5">
        <f t="shared" si="927"/>
        <v>1.4936008214469409E-3</v>
      </c>
      <c r="AQ713" s="5">
        <f t="shared" si="928"/>
        <v>6.6970650248882599E-4</v>
      </c>
      <c r="AR713" s="5">
        <f t="shared" si="929"/>
        <v>6.7612950537399123E-3</v>
      </c>
      <c r="AS713" s="5">
        <f t="shared" si="930"/>
        <v>9.0361837740727136E-3</v>
      </c>
      <c r="AT713" s="5">
        <f t="shared" si="931"/>
        <v>6.0382379817643106E-3</v>
      </c>
      <c r="AU713" s="5">
        <f t="shared" si="932"/>
        <v>2.6899495654375519E-3</v>
      </c>
      <c r="AV713" s="5">
        <f t="shared" si="933"/>
        <v>8.9875084666049901E-4</v>
      </c>
      <c r="AW713" s="5">
        <f t="shared" si="934"/>
        <v>1.5995105303322979E-5</v>
      </c>
      <c r="AX713" s="5">
        <f t="shared" si="935"/>
        <v>3.4598703140788635E-4</v>
      </c>
      <c r="AY713" s="5">
        <f t="shared" si="936"/>
        <v>6.20540003415895E-4</v>
      </c>
      <c r="AZ713" s="5">
        <f t="shared" si="937"/>
        <v>5.5648024475437306E-4</v>
      </c>
      <c r="BA713" s="5">
        <f t="shared" si="938"/>
        <v>3.326890139741093E-4</v>
      </c>
      <c r="BB713" s="5">
        <f t="shared" si="939"/>
        <v>1.4917238445893012E-4</v>
      </c>
      <c r="BC713" s="5">
        <f t="shared" si="940"/>
        <v>5.3509191708733908E-5</v>
      </c>
      <c r="BD713" s="5">
        <f t="shared" si="941"/>
        <v>2.0211037191532563E-3</v>
      </c>
      <c r="BE713" s="5">
        <f t="shared" si="942"/>
        <v>2.7011193103647683E-3</v>
      </c>
      <c r="BF713" s="5">
        <f t="shared" si="943"/>
        <v>1.8049656382508981E-3</v>
      </c>
      <c r="BG713" s="5">
        <f t="shared" si="944"/>
        <v>8.0408664728117557E-4</v>
      </c>
      <c r="BH713" s="5">
        <f t="shared" si="945"/>
        <v>2.686569162179839E-4</v>
      </c>
      <c r="BI713" s="5">
        <f t="shared" si="946"/>
        <v>7.1809712424206247E-5</v>
      </c>
      <c r="BJ713" s="8">
        <f t="shared" si="947"/>
        <v>0.2862856308859657</v>
      </c>
      <c r="BK713" s="8">
        <f t="shared" si="948"/>
        <v>0.23139647917238115</v>
      </c>
      <c r="BL713" s="8">
        <f t="shared" si="949"/>
        <v>0.43789176329324236</v>
      </c>
      <c r="BM713" s="8">
        <f t="shared" si="950"/>
        <v>0.6023016774852602</v>
      </c>
      <c r="BN713" s="8">
        <f t="shared" si="951"/>
        <v>0.3947054488265907</v>
      </c>
    </row>
    <row r="714" spans="1:66" x14ac:dyDescent="0.25">
      <c r="A714" t="s">
        <v>196</v>
      </c>
      <c r="B714" t="s">
        <v>306</v>
      </c>
      <c r="C714" t="s">
        <v>198</v>
      </c>
      <c r="D714" t="s">
        <v>528</v>
      </c>
      <c r="E714">
        <f>VLOOKUP(A714,home!$A$2:$E$405,3,FALSE)</f>
        <v>1.6077999999999999</v>
      </c>
      <c r="F714">
        <f>VLOOKUP(B714,home!$B$2:$E$405,3,FALSE)</f>
        <v>1.4269000000000001</v>
      </c>
      <c r="G714">
        <f>VLOOKUP(C714,away!$B$2:$E$405,4,FALSE)</f>
        <v>1.6464000000000001</v>
      </c>
      <c r="H714">
        <f>VLOOKUP(A714,away!$A$2:$E$405,3,FALSE)</f>
        <v>1.3987000000000001</v>
      </c>
      <c r="I714">
        <f>VLOOKUP(C714,away!$B$2:$E$405,3,FALSE)</f>
        <v>0.96730000000000005</v>
      </c>
      <c r="J714">
        <f>VLOOKUP(B714,home!$B$2:$E$405,4,FALSE)</f>
        <v>0.75700000000000001</v>
      </c>
      <c r="K714" s="3">
        <f t="shared" si="896"/>
        <v>3.7771211916480003</v>
      </c>
      <c r="L714" s="3">
        <f t="shared" si="897"/>
        <v>1.0241926200700002</v>
      </c>
      <c r="M714" s="5">
        <f t="shared" si="898"/>
        <v>8.2189418104895891E-3</v>
      </c>
      <c r="N714" s="5">
        <f t="shared" si="899"/>
        <v>3.1043939285322016E-2</v>
      </c>
      <c r="O714" s="5">
        <f t="shared" si="900"/>
        <v>8.4177795470882048E-3</v>
      </c>
      <c r="P714" s="5">
        <f t="shared" si="901"/>
        <v>3.1794973513927967E-2</v>
      </c>
      <c r="Q714" s="5">
        <f t="shared" si="902"/>
        <v>5.8628360473411835E-2</v>
      </c>
      <c r="R714" s="5">
        <f t="shared" si="903"/>
        <v>4.3107138447519636E-3</v>
      </c>
      <c r="S714" s="5">
        <f t="shared" si="904"/>
        <v>3.0749710974385211E-2</v>
      </c>
      <c r="T714" s="5">
        <f t="shared" si="905"/>
        <v>6.0046734123672112E-2</v>
      </c>
      <c r="U714" s="5">
        <f t="shared" si="906"/>
        <v>1.6282088614143073E-2</v>
      </c>
      <c r="V714" s="5">
        <f t="shared" si="907"/>
        <v>1.3217249569953776E-2</v>
      </c>
      <c r="W714" s="5">
        <f t="shared" si="908"/>
        <v>7.3815474258567271E-2</v>
      </c>
      <c r="X714" s="5">
        <f t="shared" si="909"/>
        <v>7.5601263982591677E-2</v>
      </c>
      <c r="Y714" s="5">
        <f t="shared" si="910"/>
        <v>3.8715128319467149E-2</v>
      </c>
      <c r="Z714" s="5">
        <f t="shared" si="911"/>
        <v>1.4716671023428459E-3</v>
      </c>
      <c r="AA714" s="5">
        <f t="shared" si="912"/>
        <v>5.5586649993103711E-3</v>
      </c>
      <c r="AB714" s="5">
        <f t="shared" si="913"/>
        <v>1.0497875683083611E-2</v>
      </c>
      <c r="AC714" s="5">
        <f t="shared" si="914"/>
        <v>3.1956828331242224E-3</v>
      </c>
      <c r="AD714" s="5">
        <f t="shared" si="915"/>
        <v>6.9702498023395468E-2</v>
      </c>
      <c r="AE714" s="5">
        <f t="shared" si="916"/>
        <v>7.1388784076005421E-2</v>
      </c>
      <c r="AF714" s="5">
        <f t="shared" si="917"/>
        <v>3.6557932903207746E-2</v>
      </c>
      <c r="AG714" s="5">
        <f t="shared" si="918"/>
        <v>1.2480788361493205E-2</v>
      </c>
      <c r="AH714" s="5">
        <f t="shared" si="919"/>
        <v>3.7681764635483608E-4</v>
      </c>
      <c r="AI714" s="5">
        <f t="shared" si="920"/>
        <v>1.4232859174337735E-3</v>
      </c>
      <c r="AJ714" s="5">
        <f t="shared" si="921"/>
        <v>2.6879617002566361E-3</v>
      </c>
      <c r="AK714" s="5">
        <f t="shared" si="922"/>
        <v>3.3842523667925099E-3</v>
      </c>
      <c r="AL714" s="5">
        <f t="shared" si="923"/>
        <v>4.9449991680642605E-4</v>
      </c>
      <c r="AM714" s="5">
        <f t="shared" si="924"/>
        <v>5.2654956478993972E-2</v>
      </c>
      <c r="AN714" s="5">
        <f t="shared" si="925"/>
        <v>5.3928817835892678E-2</v>
      </c>
      <c r="AO714" s="5">
        <f t="shared" si="926"/>
        <v>2.7616748618310337E-2</v>
      </c>
      <c r="AP714" s="5">
        <f t="shared" si="927"/>
        <v>9.4282900417339416E-3</v>
      </c>
      <c r="AQ714" s="5">
        <f t="shared" si="928"/>
        <v>2.414096270155844E-3</v>
      </c>
      <c r="AR714" s="5">
        <f t="shared" si="929"/>
        <v>7.7186770501754104E-5</v>
      </c>
      <c r="AS714" s="5">
        <f t="shared" si="930"/>
        <v>2.9154378657704624E-4</v>
      </c>
      <c r="AT714" s="5">
        <f t="shared" si="931"/>
        <v>5.505981072867316E-4</v>
      </c>
      <c r="AU714" s="5">
        <f t="shared" si="932"/>
        <v>6.9322525970466435E-4</v>
      </c>
      <c r="AV714" s="5">
        <f t="shared" si="933"/>
        <v>6.54598954754044E-4</v>
      </c>
      <c r="AW714" s="5">
        <f t="shared" si="934"/>
        <v>5.3138132080301488E-5</v>
      </c>
      <c r="AX714" s="5">
        <f t="shared" si="935"/>
        <v>3.3147358660351886E-2</v>
      </c>
      <c r="AY714" s="5">
        <f t="shared" si="936"/>
        <v>3.3949280114745815E-2</v>
      </c>
      <c r="AZ714" s="5">
        <f t="shared" si="937"/>
        <v>1.7385301075105934E-2</v>
      </c>
      <c r="BA714" s="5">
        <f t="shared" si="938"/>
        <v>5.9352990196061802E-3</v>
      </c>
      <c r="BB714" s="5">
        <f t="shared" si="939"/>
        <v>1.5197223634473391E-3</v>
      </c>
      <c r="BC714" s="5">
        <f t="shared" si="940"/>
        <v>3.1129768583962081E-4</v>
      </c>
      <c r="BD714" s="5">
        <f t="shared" si="941"/>
        <v>1.3175686785822218E-5</v>
      </c>
      <c r="BE714" s="5">
        <f t="shared" si="942"/>
        <v>4.9766165773245639E-5</v>
      </c>
      <c r="BF714" s="5">
        <f t="shared" si="943"/>
        <v>9.3986419684596745E-5</v>
      </c>
      <c r="BG714" s="5">
        <f t="shared" si="944"/>
        <v>1.1833269917260437E-4</v>
      </c>
      <c r="BH714" s="5">
        <f t="shared" si="945"/>
        <v>1.1173923642743794E-4</v>
      </c>
      <c r="BI714" s="5">
        <f t="shared" si="946"/>
        <v>8.4410527569728395E-5</v>
      </c>
      <c r="BJ714" s="8">
        <f t="shared" si="947"/>
        <v>0.76627207197131753</v>
      </c>
      <c r="BK714" s="8">
        <f t="shared" si="948"/>
        <v>0.12162033873343303</v>
      </c>
      <c r="BL714" s="8">
        <f t="shared" si="949"/>
        <v>5.5678003933452659E-2</v>
      </c>
      <c r="BM714" s="8">
        <f t="shared" si="950"/>
        <v>0.768731231282889</v>
      </c>
      <c r="BN714" s="8">
        <f t="shared" si="951"/>
        <v>0.14241470847499157</v>
      </c>
    </row>
    <row r="715" spans="1:66" x14ac:dyDescent="0.25">
      <c r="A715" t="s">
        <v>196</v>
      </c>
      <c r="B715" t="s">
        <v>202</v>
      </c>
      <c r="C715" t="s">
        <v>514</v>
      </c>
      <c r="D715" t="s">
        <v>528</v>
      </c>
      <c r="E715">
        <f>VLOOKUP(A715,home!$A$2:$E$405,3,FALSE)</f>
        <v>1.6077999999999999</v>
      </c>
      <c r="F715">
        <f>VLOOKUP(B715,home!$B$2:$E$405,3,FALSE)</f>
        <v>1.0609999999999999</v>
      </c>
      <c r="G715" t="e">
        <f>VLOOKUP(C715,away!$B$2:$E$405,4,FALSE)</f>
        <v>#N/A</v>
      </c>
      <c r="H715">
        <f>VLOOKUP(A715,away!$A$2:$E$405,3,FALSE)</f>
        <v>1.3987000000000001</v>
      </c>
      <c r="I715" t="e">
        <f>VLOOKUP(C715,away!$B$2:$E$405,3,FALSE)</f>
        <v>#N/A</v>
      </c>
      <c r="J715">
        <f>VLOOKUP(B715,home!$B$2:$E$405,4,FALSE)</f>
        <v>0.67290000000000005</v>
      </c>
      <c r="K715" s="3" t="e">
        <f t="shared" si="896"/>
        <v>#N/A</v>
      </c>
      <c r="L715" s="3" t="e">
        <f t="shared" si="897"/>
        <v>#N/A</v>
      </c>
      <c r="M715" s="5" t="e">
        <f t="shared" si="898"/>
        <v>#N/A</v>
      </c>
      <c r="N715" s="5" t="e">
        <f t="shared" si="899"/>
        <v>#N/A</v>
      </c>
      <c r="O715" s="5" t="e">
        <f t="shared" si="900"/>
        <v>#N/A</v>
      </c>
      <c r="P715" s="5" t="e">
        <f t="shared" si="901"/>
        <v>#N/A</v>
      </c>
      <c r="Q715" s="5" t="e">
        <f t="shared" si="902"/>
        <v>#N/A</v>
      </c>
      <c r="R715" s="5" t="e">
        <f t="shared" si="903"/>
        <v>#N/A</v>
      </c>
      <c r="S715" s="5" t="e">
        <f t="shared" si="904"/>
        <v>#N/A</v>
      </c>
      <c r="T715" s="5" t="e">
        <f t="shared" si="905"/>
        <v>#N/A</v>
      </c>
      <c r="U715" s="5" t="e">
        <f t="shared" si="906"/>
        <v>#N/A</v>
      </c>
      <c r="V715" s="5" t="e">
        <f t="shared" si="907"/>
        <v>#N/A</v>
      </c>
      <c r="W715" s="5" t="e">
        <f t="shared" si="908"/>
        <v>#N/A</v>
      </c>
      <c r="X715" s="5" t="e">
        <f t="shared" si="909"/>
        <v>#N/A</v>
      </c>
      <c r="Y715" s="5" t="e">
        <f t="shared" si="910"/>
        <v>#N/A</v>
      </c>
      <c r="Z715" s="5" t="e">
        <f t="shared" si="911"/>
        <v>#N/A</v>
      </c>
      <c r="AA715" s="5" t="e">
        <f t="shared" si="912"/>
        <v>#N/A</v>
      </c>
      <c r="AB715" s="5" t="e">
        <f t="shared" si="913"/>
        <v>#N/A</v>
      </c>
      <c r="AC715" s="5" t="e">
        <f t="shared" si="914"/>
        <v>#N/A</v>
      </c>
      <c r="AD715" s="5" t="e">
        <f t="shared" si="915"/>
        <v>#N/A</v>
      </c>
      <c r="AE715" s="5" t="e">
        <f t="shared" si="916"/>
        <v>#N/A</v>
      </c>
      <c r="AF715" s="5" t="e">
        <f t="shared" si="917"/>
        <v>#N/A</v>
      </c>
      <c r="AG715" s="5" t="e">
        <f t="shared" si="918"/>
        <v>#N/A</v>
      </c>
      <c r="AH715" s="5" t="e">
        <f t="shared" si="919"/>
        <v>#N/A</v>
      </c>
      <c r="AI715" s="5" t="e">
        <f t="shared" si="920"/>
        <v>#N/A</v>
      </c>
      <c r="AJ715" s="5" t="e">
        <f t="shared" si="921"/>
        <v>#N/A</v>
      </c>
      <c r="AK715" s="5" t="e">
        <f t="shared" si="922"/>
        <v>#N/A</v>
      </c>
      <c r="AL715" s="5" t="e">
        <f t="shared" si="923"/>
        <v>#N/A</v>
      </c>
      <c r="AM715" s="5" t="e">
        <f t="shared" si="924"/>
        <v>#N/A</v>
      </c>
      <c r="AN715" s="5" t="e">
        <f t="shared" si="925"/>
        <v>#N/A</v>
      </c>
      <c r="AO715" s="5" t="e">
        <f t="shared" si="926"/>
        <v>#N/A</v>
      </c>
      <c r="AP715" s="5" t="e">
        <f t="shared" si="927"/>
        <v>#N/A</v>
      </c>
      <c r="AQ715" s="5" t="e">
        <f t="shared" si="928"/>
        <v>#N/A</v>
      </c>
      <c r="AR715" s="5" t="e">
        <f t="shared" si="929"/>
        <v>#N/A</v>
      </c>
      <c r="AS715" s="5" t="e">
        <f t="shared" si="930"/>
        <v>#N/A</v>
      </c>
      <c r="AT715" s="5" t="e">
        <f t="shared" si="931"/>
        <v>#N/A</v>
      </c>
      <c r="AU715" s="5" t="e">
        <f t="shared" si="932"/>
        <v>#N/A</v>
      </c>
      <c r="AV715" s="5" t="e">
        <f t="shared" si="933"/>
        <v>#N/A</v>
      </c>
      <c r="AW715" s="5" t="e">
        <f t="shared" si="934"/>
        <v>#N/A</v>
      </c>
      <c r="AX715" s="5" t="e">
        <f t="shared" si="935"/>
        <v>#N/A</v>
      </c>
      <c r="AY715" s="5" t="e">
        <f t="shared" si="936"/>
        <v>#N/A</v>
      </c>
      <c r="AZ715" s="5" t="e">
        <f t="shared" si="937"/>
        <v>#N/A</v>
      </c>
      <c r="BA715" s="5" t="e">
        <f t="shared" si="938"/>
        <v>#N/A</v>
      </c>
      <c r="BB715" s="5" t="e">
        <f t="shared" si="939"/>
        <v>#N/A</v>
      </c>
      <c r="BC715" s="5" t="e">
        <f t="shared" si="940"/>
        <v>#N/A</v>
      </c>
      <c r="BD715" s="5" t="e">
        <f t="shared" si="941"/>
        <v>#N/A</v>
      </c>
      <c r="BE715" s="5" t="e">
        <f t="shared" si="942"/>
        <v>#N/A</v>
      </c>
      <c r="BF715" s="5" t="e">
        <f t="shared" si="943"/>
        <v>#N/A</v>
      </c>
      <c r="BG715" s="5" t="e">
        <f t="shared" si="944"/>
        <v>#N/A</v>
      </c>
      <c r="BH715" s="5" t="e">
        <f t="shared" si="945"/>
        <v>#N/A</v>
      </c>
      <c r="BI715" s="5" t="e">
        <f t="shared" si="946"/>
        <v>#N/A</v>
      </c>
      <c r="BJ715" s="8" t="e">
        <f t="shared" si="947"/>
        <v>#N/A</v>
      </c>
      <c r="BK715" s="8" t="e">
        <f t="shared" si="948"/>
        <v>#N/A</v>
      </c>
      <c r="BL715" s="8" t="e">
        <f t="shared" si="949"/>
        <v>#N/A</v>
      </c>
      <c r="BM715" s="8" t="e">
        <f t="shared" si="950"/>
        <v>#N/A</v>
      </c>
      <c r="BN715" s="8" t="e">
        <f t="shared" si="951"/>
        <v>#N/A</v>
      </c>
    </row>
    <row r="716" spans="1:66" x14ac:dyDescent="0.25">
      <c r="A716" t="s">
        <v>196</v>
      </c>
      <c r="B716" t="s">
        <v>305</v>
      </c>
      <c r="C716" t="s">
        <v>205</v>
      </c>
      <c r="D716" t="s">
        <v>528</v>
      </c>
      <c r="E716">
        <f>VLOOKUP(A716,home!$A$2:$E$405,3,FALSE)</f>
        <v>1.6077999999999999</v>
      </c>
      <c r="F716">
        <f>VLOOKUP(B716,home!$B$2:$E$405,3,FALSE)</f>
        <v>0.80489999999999995</v>
      </c>
      <c r="G716">
        <f>VLOOKUP(C716,away!$B$2:$E$405,4,FALSE)</f>
        <v>0.32929999999999998</v>
      </c>
      <c r="H716">
        <f>VLOOKUP(A716,away!$A$2:$E$405,3,FALSE)</f>
        <v>1.3987000000000001</v>
      </c>
      <c r="I716">
        <f>VLOOKUP(C716,away!$B$2:$E$405,3,FALSE)</f>
        <v>2.0607000000000002</v>
      </c>
      <c r="J716">
        <f>VLOOKUP(B716,home!$B$2:$E$405,4,FALSE)</f>
        <v>0.75700000000000001</v>
      </c>
      <c r="K716" s="3">
        <f t="shared" si="896"/>
        <v>0.42615312984599996</v>
      </c>
      <c r="L716" s="3">
        <f t="shared" si="897"/>
        <v>2.1819019251300005</v>
      </c>
      <c r="M716" s="5">
        <f t="shared" si="898"/>
        <v>7.36777035819009E-2</v>
      </c>
      <c r="N716" s="5">
        <f t="shared" si="899"/>
        <v>3.1397983981292912E-2</v>
      </c>
      <c r="O716" s="5">
        <f t="shared" si="900"/>
        <v>0.1607575232845071</v>
      </c>
      <c r="P716" s="5">
        <f t="shared" si="901"/>
        <v>6.8507321693983908E-2</v>
      </c>
      <c r="Q716" s="5">
        <f t="shared" si="902"/>
        <v>6.6901745722412718E-3</v>
      </c>
      <c r="R716" s="5">
        <f t="shared" si="903"/>
        <v>0.1753785747667985</v>
      </c>
      <c r="S716" s="5">
        <f t="shared" si="904"/>
        <v>1.5924943699099997E-2</v>
      </c>
      <c r="T716" s="5">
        <f t="shared" si="905"/>
        <v>1.4597304778629007E-2</v>
      </c>
      <c r="U716" s="5">
        <f t="shared" si="906"/>
        <v>7.4738128544801885E-2</v>
      </c>
      <c r="V716" s="5">
        <f t="shared" si="907"/>
        <v>1.645266686172321E-3</v>
      </c>
      <c r="W716" s="5">
        <f t="shared" si="908"/>
        <v>9.5034627772558073E-4</v>
      </c>
      <c r="X716" s="5">
        <f t="shared" si="909"/>
        <v>2.0735623729095745E-3</v>
      </c>
      <c r="Y716" s="5">
        <f t="shared" si="910"/>
        <v>2.2621548666642666E-3</v>
      </c>
      <c r="Z716" s="5">
        <f t="shared" si="911"/>
        <v>0.12755294997007779</v>
      </c>
      <c r="AA716" s="5">
        <f t="shared" si="912"/>
        <v>5.435708885083889E-2</v>
      </c>
      <c r="AB716" s="5">
        <f t="shared" si="913"/>
        <v>1.1582221771551051E-2</v>
      </c>
      <c r="AC716" s="5">
        <f t="shared" si="914"/>
        <v>9.561306258743985E-5</v>
      </c>
      <c r="AD716" s="5">
        <f t="shared" si="915"/>
        <v>1.0124826017256304E-4</v>
      </c>
      <c r="AE716" s="5">
        <f t="shared" si="916"/>
        <v>2.2091377378657839E-4</v>
      </c>
      <c r="AF716" s="5">
        <f t="shared" si="917"/>
        <v>2.4100609415633449E-4</v>
      </c>
      <c r="AG716" s="5">
        <f t="shared" si="918"/>
        <v>1.752838869359228E-4</v>
      </c>
      <c r="AH716" s="5">
        <f t="shared" si="919"/>
        <v>6.9577006773930861E-2</v>
      </c>
      <c r="AI716" s="5">
        <f t="shared" si="920"/>
        <v>2.9650459202026972E-2</v>
      </c>
      <c r="AJ716" s="5">
        <f t="shared" si="921"/>
        <v>6.3178179951574624E-3</v>
      </c>
      <c r="AK716" s="5">
        <f t="shared" si="922"/>
        <v>8.9745263747791114E-4</v>
      </c>
      <c r="AL716" s="5">
        <f t="shared" si="923"/>
        <v>3.5561340912551621E-6</v>
      </c>
      <c r="AM716" s="5">
        <f t="shared" si="924"/>
        <v>8.6294525927999719E-6</v>
      </c>
      <c r="AN716" s="5">
        <f t="shared" si="925"/>
        <v>1.8828619225048329E-5</v>
      </c>
      <c r="AO716" s="5">
        <f t="shared" si="926"/>
        <v>2.054110026733635E-5</v>
      </c>
      <c r="AP716" s="5">
        <f t="shared" si="927"/>
        <v>1.4939555405863182E-5</v>
      </c>
      <c r="AQ716" s="5">
        <f t="shared" si="928"/>
        <v>8.149161175159798E-6</v>
      </c>
      <c r="AR716" s="5">
        <f t="shared" si="929"/>
        <v>3.0362041004964545E-2</v>
      </c>
      <c r="AS716" s="5">
        <f t="shared" si="930"/>
        <v>1.2938878802778232E-2</v>
      </c>
      <c r="AT716" s="5">
        <f t="shared" si="931"/>
        <v>2.7569718492510041E-3</v>
      </c>
      <c r="AU716" s="5">
        <f t="shared" si="932"/>
        <v>3.9163072748520995E-4</v>
      </c>
      <c r="AV716" s="5">
        <f t="shared" si="933"/>
        <v>4.1723665065422019E-5</v>
      </c>
      <c r="AW716" s="5">
        <f t="shared" si="934"/>
        <v>9.1849444846615903E-8</v>
      </c>
      <c r="AX716" s="5">
        <f t="shared" si="935"/>
        <v>6.1291137187989745E-7</v>
      </c>
      <c r="AY716" s="5">
        <f t="shared" si="936"/>
        <v>1.3373125022388179E-6</v>
      </c>
      <c r="AZ716" s="5">
        <f t="shared" si="937"/>
        <v>1.4589423615676478E-6</v>
      </c>
      <c r="BA716" s="5">
        <f t="shared" si="938"/>
        <v>1.0610897157860533E-6</v>
      </c>
      <c r="BB716" s="5">
        <f t="shared" si="939"/>
        <v>5.7879842340230885E-7</v>
      </c>
      <c r="BC716" s="5">
        <f t="shared" si="940"/>
        <v>2.5257627885674122E-7</v>
      </c>
      <c r="BD716" s="5">
        <f t="shared" si="941"/>
        <v>1.1041165953268024E-2</v>
      </c>
      <c r="BE716" s="5">
        <f t="shared" si="942"/>
        <v>4.7052274281342626E-3</v>
      </c>
      <c r="BF716" s="5">
        <f t="shared" si="943"/>
        <v>1.0025736975683302E-3</v>
      </c>
      <c r="BG716" s="5">
        <f t="shared" si="944"/>
        <v>1.4241663970667367E-4</v>
      </c>
      <c r="BH716" s="5">
        <f t="shared" si="945"/>
        <v>1.5172824188287273E-5</v>
      </c>
      <c r="BI716" s="5">
        <f t="shared" si="946"/>
        <v>1.2931893032883436E-6</v>
      </c>
      <c r="BJ716" s="8">
        <f t="shared" si="947"/>
        <v>5.8786368383833963E-2</v>
      </c>
      <c r="BK716" s="8">
        <f t="shared" si="948"/>
        <v>0.15985574217033804</v>
      </c>
      <c r="BL716" s="8">
        <f t="shared" si="949"/>
        <v>0.64665536960880399</v>
      </c>
      <c r="BM716" s="8">
        <f t="shared" si="950"/>
        <v>0.47643990278927167</v>
      </c>
      <c r="BN716" s="8">
        <f t="shared" si="951"/>
        <v>0.51640928188072455</v>
      </c>
    </row>
    <row r="717" spans="1:66" x14ac:dyDescent="0.25">
      <c r="A717" t="s">
        <v>32</v>
      </c>
      <c r="B717" t="s">
        <v>36</v>
      </c>
      <c r="C717" t="s">
        <v>211</v>
      </c>
      <c r="D717" t="s">
        <v>528</v>
      </c>
      <c r="E717">
        <f>VLOOKUP(A717,home!$A$2:$E$405,3,FALSE)</f>
        <v>1.268</v>
      </c>
      <c r="F717">
        <f>VLOOKUP(B717,home!$B$2:$E$405,3,FALSE)</f>
        <v>1.4380999999999999</v>
      </c>
      <c r="G717">
        <f>VLOOKUP(C717,away!$B$2:$E$405,4,FALSE)</f>
        <v>1.6700999999999999</v>
      </c>
      <c r="H717">
        <f>VLOOKUP(A717,away!$A$2:$E$405,3,FALSE)</f>
        <v>1.1471</v>
      </c>
      <c r="I717">
        <f>VLOOKUP(C717,away!$B$2:$E$405,3,FALSE)</f>
        <v>0.92300000000000004</v>
      </c>
      <c r="J717">
        <f>VLOOKUP(B717,home!$B$2:$E$405,4,FALSE)</f>
        <v>0.76919999999999999</v>
      </c>
      <c r="K717" s="3">
        <f t="shared" si="896"/>
        <v>3.04544538708</v>
      </c>
      <c r="L717" s="3">
        <f t="shared" si="897"/>
        <v>0.81440842236000011</v>
      </c>
      <c r="M717" s="5">
        <f t="shared" si="898"/>
        <v>2.1071079690830025E-2</v>
      </c>
      <c r="N717" s="5">
        <f t="shared" si="899"/>
        <v>6.4170822445233366E-2</v>
      </c>
      <c r="O717" s="5">
        <f t="shared" si="900"/>
        <v>1.7160464768430719E-2</v>
      </c>
      <c r="P717" s="5">
        <f t="shared" si="901"/>
        <v>5.2261258269166187E-2</v>
      </c>
      <c r="Q717" s="5">
        <f t="shared" si="902"/>
        <v>9.7714367600482854E-2</v>
      </c>
      <c r="R717" s="5">
        <f t="shared" si="903"/>
        <v>6.9878135195110113E-3</v>
      </c>
      <c r="S717" s="5">
        <f t="shared" si="904"/>
        <v>3.2405068415467884E-2</v>
      </c>
      <c r="T717" s="5">
        <f t="shared" si="905"/>
        <v>7.9579403959414333E-2</v>
      </c>
      <c r="U717" s="5">
        <f t="shared" si="906"/>
        <v>2.1281004448770069E-2</v>
      </c>
      <c r="V717" s="5">
        <f t="shared" si="907"/>
        <v>8.9302477062265656E-3</v>
      </c>
      <c r="W717" s="5">
        <f t="shared" si="908"/>
        <v>9.9194590020109968E-2</v>
      </c>
      <c r="X717" s="5">
        <f t="shared" si="909"/>
        <v>8.0784909564924762E-2</v>
      </c>
      <c r="Y717" s="5">
        <f t="shared" si="910"/>
        <v>3.2895955374632822E-2</v>
      </c>
      <c r="Z717" s="5">
        <f t="shared" si="911"/>
        <v>1.8969780613902816E-3</v>
      </c>
      <c r="AA717" s="5">
        <f t="shared" si="912"/>
        <v>5.7771430864529934E-3</v>
      </c>
      <c r="AB717" s="5">
        <f t="shared" si="913"/>
        <v>8.7969868815696919E-3</v>
      </c>
      <c r="AC717" s="5">
        <f t="shared" si="914"/>
        <v>1.3843203238472466E-3</v>
      </c>
      <c r="AD717" s="5">
        <f t="shared" si="915"/>
        <v>7.5522926650008926E-2</v>
      </c>
      <c r="AE717" s="5">
        <f t="shared" si="916"/>
        <v>6.1506507545043776E-2</v>
      </c>
      <c r="AF717" s="5">
        <f t="shared" si="917"/>
        <v>2.5045708887316269E-2</v>
      </c>
      <c r="AG717" s="5">
        <f t="shared" si="918"/>
        <v>6.7991454206023615E-3</v>
      </c>
      <c r="AH717" s="5">
        <f t="shared" si="919"/>
        <v>3.8622872755709759E-4</v>
      </c>
      <c r="AI717" s="5">
        <f t="shared" si="920"/>
        <v>1.1762384966965407E-3</v>
      </c>
      <c r="AJ717" s="5">
        <f t="shared" si="921"/>
        <v>1.7910850519351972E-3</v>
      </c>
      <c r="AK717" s="5">
        <f t="shared" si="922"/>
        <v>1.8182172364279961E-3</v>
      </c>
      <c r="AL717" s="5">
        <f t="shared" si="923"/>
        <v>1.3733766476773629E-4</v>
      </c>
      <c r="AM717" s="5">
        <f t="shared" si="924"/>
        <v>4.6000189717010177E-2</v>
      </c>
      <c r="AN717" s="5">
        <f t="shared" si="925"/>
        <v>3.7462941935690955E-2</v>
      </c>
      <c r="AO717" s="5">
        <f t="shared" si="926"/>
        <v>1.5255067719405178E-2</v>
      </c>
      <c r="AP717" s="5">
        <f t="shared" si="927"/>
        <v>4.1412852114519139E-3</v>
      </c>
      <c r="AQ717" s="5">
        <f t="shared" si="928"/>
        <v>8.4317438890033785E-4</v>
      </c>
      <c r="AR717" s="5">
        <f t="shared" si="929"/>
        <v>6.2909585735977235E-5</v>
      </c>
      <c r="AS717" s="5">
        <f t="shared" si="930"/>
        <v>1.9158770768274561E-4</v>
      </c>
      <c r="AT717" s="5">
        <f t="shared" si="931"/>
        <v>2.917349502918246E-4</v>
      </c>
      <c r="AU717" s="5">
        <f t="shared" si="932"/>
        <v>2.9615428620541676E-4</v>
      </c>
      <c r="AV717" s="5">
        <f t="shared" si="933"/>
        <v>2.2548042619706415E-4</v>
      </c>
      <c r="AW717" s="5">
        <f t="shared" si="934"/>
        <v>9.4619408763936175E-6</v>
      </c>
      <c r="AX717" s="5">
        <f t="shared" si="935"/>
        <v>2.3348510929745585E-2</v>
      </c>
      <c r="AY717" s="5">
        <f t="shared" si="936"/>
        <v>1.9015223950749321E-2</v>
      </c>
      <c r="AZ717" s="5">
        <f t="shared" si="937"/>
        <v>7.7430792692759201E-3</v>
      </c>
      <c r="BA717" s="5">
        <f t="shared" si="938"/>
        <v>2.1020096572998089E-3</v>
      </c>
      <c r="BB717" s="5">
        <f t="shared" si="939"/>
        <v>4.2797359219675534E-4</v>
      </c>
      <c r="BC717" s="5">
        <f t="shared" si="940"/>
        <v>6.9709059606540318E-5</v>
      </c>
      <c r="BD717" s="5">
        <f t="shared" si="941"/>
        <v>8.5390160784263972E-6</v>
      </c>
      <c r="BE717" s="5">
        <f t="shared" si="942"/>
        <v>2.6005107126245621E-5</v>
      </c>
      <c r="BF717" s="5">
        <f t="shared" si="943"/>
        <v>3.9598566769072981E-5</v>
      </c>
      <c r="BG717" s="5">
        <f t="shared" si="944"/>
        <v>4.0198424167284233E-5</v>
      </c>
      <c r="BH717" s="5">
        <f t="shared" si="945"/>
        <v>3.0605526362035239E-5</v>
      </c>
      <c r="BI717" s="5">
        <f t="shared" si="946"/>
        <v>1.8641491815683112E-5</v>
      </c>
      <c r="BJ717" s="8">
        <f t="shared" si="947"/>
        <v>0.77962350289910187</v>
      </c>
      <c r="BK717" s="8">
        <f t="shared" si="948"/>
        <v>0.13520453602105498</v>
      </c>
      <c r="BL717" s="8">
        <f t="shared" si="949"/>
        <v>6.6406637305783112E-2</v>
      </c>
      <c r="BM717" s="8">
        <f t="shared" si="950"/>
        <v>0.70476008598380291</v>
      </c>
      <c r="BN717" s="8">
        <f t="shared" si="951"/>
        <v>0.25936580629365419</v>
      </c>
    </row>
    <row r="718" spans="1:66" x14ac:dyDescent="0.25">
      <c r="A718" t="s">
        <v>32</v>
      </c>
      <c r="B718" t="s">
        <v>208</v>
      </c>
      <c r="C718" t="s">
        <v>209</v>
      </c>
      <c r="D718" t="s">
        <v>528</v>
      </c>
      <c r="E718">
        <f>VLOOKUP(A718,home!$A$2:$E$405,3,FALSE)</f>
        <v>1.268</v>
      </c>
      <c r="F718">
        <f>VLOOKUP(B718,home!$B$2:$E$405,3,FALSE)</f>
        <v>1.2525999999999999</v>
      </c>
      <c r="G718">
        <f>VLOOKUP(C718,away!$B$2:$E$405,4,FALSE)</f>
        <v>0.78859999999999997</v>
      </c>
      <c r="H718">
        <f>VLOOKUP(A718,away!$A$2:$E$405,3,FALSE)</f>
        <v>1.1471</v>
      </c>
      <c r="I718">
        <f>VLOOKUP(C718,away!$B$2:$E$405,3,FALSE)</f>
        <v>0.82050000000000001</v>
      </c>
      <c r="J718">
        <f>VLOOKUP(B718,home!$B$2:$E$405,4,FALSE)</f>
        <v>0.76919999999999999</v>
      </c>
      <c r="K718" s="3">
        <f t="shared" si="896"/>
        <v>1.25253085648</v>
      </c>
      <c r="L718" s="3">
        <f t="shared" si="897"/>
        <v>0.72396761706000001</v>
      </c>
      <c r="M718" s="5">
        <f t="shared" si="898"/>
        <v>0.13855353779931501</v>
      </c>
      <c r="N718" s="5">
        <f t="shared" si="899"/>
        <v>0.17354258136811007</v>
      </c>
      <c r="O718" s="5">
        <f t="shared" si="900"/>
        <v>0.10030827459580272</v>
      </c>
      <c r="P718" s="5">
        <f t="shared" si="901"/>
        <v>0.1256392090915118</v>
      </c>
      <c r="Q718" s="5">
        <f t="shared" si="902"/>
        <v>0.10868371903837451</v>
      </c>
      <c r="R718" s="5">
        <f t="shared" si="903"/>
        <v>3.6309971265261712E-2</v>
      </c>
      <c r="S718" s="5">
        <f t="shared" si="904"/>
        <v>2.848215049550807E-2</v>
      </c>
      <c r="T718" s="5">
        <f t="shared" si="905"/>
        <v>7.8683493085430545E-2</v>
      </c>
      <c r="U718" s="5">
        <f t="shared" si="906"/>
        <v>4.5479359407642445E-2</v>
      </c>
      <c r="V718" s="5">
        <f t="shared" si="907"/>
        <v>2.8697088811853078E-3</v>
      </c>
      <c r="W718" s="5">
        <f t="shared" si="908"/>
        <v>4.5376570564188978E-2</v>
      </c>
      <c r="X718" s="5">
        <f t="shared" si="909"/>
        <v>3.2851167661710833E-2</v>
      </c>
      <c r="Y718" s="5">
        <f t="shared" si="910"/>
        <v>1.1891590784843661E-2</v>
      </c>
      <c r="Z718" s="5">
        <f t="shared" si="911"/>
        <v>8.7624144574762006E-3</v>
      </c>
      <c r="AA718" s="5">
        <f t="shared" si="912"/>
        <v>1.0975194485255399E-2</v>
      </c>
      <c r="AB718" s="5">
        <f t="shared" si="913"/>
        <v>6.87338487432576E-3</v>
      </c>
      <c r="AC718" s="5">
        <f t="shared" si="914"/>
        <v>1.6263927643137737E-4</v>
      </c>
      <c r="AD718" s="5">
        <f t="shared" si="915"/>
        <v>1.42088886982222E-2</v>
      </c>
      <c r="AE718" s="5">
        <f t="shared" si="916"/>
        <v>1.0286775291922691E-2</v>
      </c>
      <c r="AF718" s="5">
        <f t="shared" si="917"/>
        <v>3.7236460976624781E-3</v>
      </c>
      <c r="AG718" s="5">
        <f t="shared" si="918"/>
        <v>8.9859973069982436E-4</v>
      </c>
      <c r="AH718" s="5">
        <f t="shared" si="919"/>
        <v>1.5859260786177842E-3</v>
      </c>
      <c r="AI718" s="5">
        <f t="shared" si="920"/>
        <v>1.9864213495651012E-3</v>
      </c>
      <c r="AJ718" s="5">
        <f t="shared" si="921"/>
        <v>1.2440270171504668E-3</v>
      </c>
      <c r="AK718" s="5">
        <f t="shared" si="922"/>
        <v>5.1939407509191138E-4</v>
      </c>
      <c r="AL718" s="5">
        <f t="shared" si="923"/>
        <v>5.8991983554114669E-6</v>
      </c>
      <c r="AM718" s="5">
        <f t="shared" si="924"/>
        <v>3.559414306162645E-3</v>
      </c>
      <c r="AN718" s="5">
        <f t="shared" si="925"/>
        <v>2.5769006933618432E-3</v>
      </c>
      <c r="AO718" s="5">
        <f t="shared" si="926"/>
        <v>9.3279632718671777E-4</v>
      </c>
      <c r="AP718" s="5">
        <f t="shared" si="927"/>
        <v>2.2510477806522941E-4</v>
      </c>
      <c r="AQ718" s="5">
        <f t="shared" si="928"/>
        <v>4.0742142441176073E-5</v>
      </c>
      <c r="AR718" s="5">
        <f t="shared" si="929"/>
        <v>2.2963182479404553E-4</v>
      </c>
      <c r="AS718" s="5">
        <f t="shared" si="930"/>
        <v>2.8762094618435113E-4</v>
      </c>
      <c r="AT718" s="5">
        <f t="shared" si="931"/>
        <v>1.8012705503293668E-4</v>
      </c>
      <c r="AU718" s="5">
        <f t="shared" si="932"/>
        <v>7.5204898171874772E-5</v>
      </c>
      <c r="AV718" s="5">
        <f t="shared" si="933"/>
        <v>2.3549113879677384E-5</v>
      </c>
      <c r="AW718" s="5">
        <f t="shared" si="934"/>
        <v>1.4859290483585445E-7</v>
      </c>
      <c r="AX718" s="5">
        <f t="shared" si="935"/>
        <v>7.4304604157751154E-4</v>
      </c>
      <c r="AY718" s="5">
        <f t="shared" si="936"/>
        <v>5.3794127208673672E-4</v>
      </c>
      <c r="AZ718" s="5">
        <f t="shared" si="937"/>
        <v>1.9472603043542994E-4</v>
      </c>
      <c r="BA718" s="5">
        <f t="shared" si="938"/>
        <v>4.6991780077963757E-5</v>
      </c>
      <c r="BB718" s="5">
        <f t="shared" si="939"/>
        <v>8.5051317611127498E-6</v>
      </c>
      <c r="BC718" s="5">
        <f t="shared" si="940"/>
        <v>1.2314879947748239E-6</v>
      </c>
      <c r="BD718" s="5">
        <f t="shared" si="941"/>
        <v>2.770766749954742E-5</v>
      </c>
      <c r="BE718" s="5">
        <f t="shared" si="942"/>
        <v>3.4704708504271187E-5</v>
      </c>
      <c r="BF718" s="5">
        <f t="shared" si="943"/>
        <v>2.1734359133371769E-5</v>
      </c>
      <c r="BG718" s="5">
        <f t="shared" si="944"/>
        <v>9.074318486788686E-6</v>
      </c>
      <c r="BH718" s="5">
        <f t="shared" si="945"/>
        <v>2.8414659765574337E-6</v>
      </c>
      <c r="BI718" s="5">
        <f t="shared" si="946"/>
        <v>7.1180476265525169E-7</v>
      </c>
      <c r="BJ718" s="8">
        <f t="shared" si="947"/>
        <v>0.48901443231231678</v>
      </c>
      <c r="BK718" s="8">
        <f t="shared" si="948"/>
        <v>0.29625108601439376</v>
      </c>
      <c r="BL718" s="8">
        <f t="shared" si="949"/>
        <v>0.20617486131113935</v>
      </c>
      <c r="BM718" s="8">
        <f t="shared" si="950"/>
        <v>0.31662770825776848</v>
      </c>
      <c r="BN718" s="8">
        <f t="shared" si="951"/>
        <v>0.6830372931583758</v>
      </c>
    </row>
    <row r="719" spans="1:66" x14ac:dyDescent="0.25">
      <c r="A719" t="s">
        <v>32</v>
      </c>
      <c r="B719" t="s">
        <v>330</v>
      </c>
      <c r="C719" t="s">
        <v>207</v>
      </c>
      <c r="D719" t="s">
        <v>528</v>
      </c>
      <c r="E719">
        <f>VLOOKUP(A719,home!$A$2:$E$405,3,FALSE)</f>
        <v>1.268</v>
      </c>
      <c r="F719">
        <f>VLOOKUP(B719,home!$B$2:$E$405,3,FALSE)</f>
        <v>0.92779999999999996</v>
      </c>
      <c r="G719">
        <f>VLOOKUP(C719,away!$B$2:$E$405,4,FALSE)</f>
        <v>1.0206</v>
      </c>
      <c r="H719">
        <f>VLOOKUP(A719,away!$A$2:$E$405,3,FALSE)</f>
        <v>1.1471</v>
      </c>
      <c r="I719">
        <f>VLOOKUP(C719,away!$B$2:$E$405,3,FALSE)</f>
        <v>0.87180000000000002</v>
      </c>
      <c r="J719">
        <f>VLOOKUP(B719,home!$B$2:$E$405,4,FALSE)</f>
        <v>0.87180000000000002</v>
      </c>
      <c r="K719" s="3">
        <f t="shared" si="896"/>
        <v>1.2006852782399999</v>
      </c>
      <c r="L719" s="3">
        <f t="shared" si="897"/>
        <v>0.87183642380400006</v>
      </c>
      <c r="M719" s="5">
        <f t="shared" si="898"/>
        <v>0.12586797963086752</v>
      </c>
      <c r="N719" s="5">
        <f t="shared" si="899"/>
        <v>0.15112783014459483</v>
      </c>
      <c r="O719" s="5">
        <f t="shared" si="900"/>
        <v>0.10973628923281026</v>
      </c>
      <c r="P719" s="5">
        <f t="shared" si="901"/>
        <v>0.13175874697052189</v>
      </c>
      <c r="Q719" s="5">
        <f t="shared" si="902"/>
        <v>9.0728480393485175E-2</v>
      </c>
      <c r="R719" s="5">
        <f t="shared" si="903"/>
        <v>4.783604698312735E-2</v>
      </c>
      <c r="S719" s="5">
        <f t="shared" si="904"/>
        <v>3.4481302262407594E-2</v>
      </c>
      <c r="T719" s="5">
        <f t="shared" si="905"/>
        <v>7.9100393883427433E-2</v>
      </c>
      <c r="U719" s="5">
        <f t="shared" si="906"/>
        <v>5.7436037381837973E-2</v>
      </c>
      <c r="V719" s="5">
        <f t="shared" si="907"/>
        <v>4.0105630194876554E-3</v>
      </c>
      <c r="W719" s="5">
        <f t="shared" si="908"/>
        <v>3.6312116908514692E-2</v>
      </c>
      <c r="X719" s="5">
        <f t="shared" si="909"/>
        <v>3.1658226146272207E-2</v>
      </c>
      <c r="Y719" s="5">
        <f t="shared" si="910"/>
        <v>1.3800397333672127E-2</v>
      </c>
      <c r="Z719" s="5">
        <f t="shared" si="911"/>
        <v>1.3901736043563291E-2</v>
      </c>
      <c r="AA719" s="5">
        <f t="shared" si="912"/>
        <v>1.6691609809484829E-2</v>
      </c>
      <c r="AB719" s="5">
        <f t="shared" si="913"/>
        <v>1.0020685084187405E-2</v>
      </c>
      <c r="AC719" s="5">
        <f t="shared" si="914"/>
        <v>2.6239137608891934E-4</v>
      </c>
      <c r="AD719" s="5">
        <f t="shared" si="915"/>
        <v>1.0899856048445846E-2</v>
      </c>
      <c r="AE719" s="5">
        <f t="shared" si="916"/>
        <v>9.5028915172554254E-3</v>
      </c>
      <c r="AF719" s="5">
        <f t="shared" si="917"/>
        <v>4.1424834781006691E-3</v>
      </c>
      <c r="AG719" s="5">
        <f t="shared" si="918"/>
        <v>1.203855993738148E-3</v>
      </c>
      <c r="AH719" s="5">
        <f t="shared" si="919"/>
        <v>3.0300099592218467E-3</v>
      </c>
      <c r="AI719" s="5">
        <f t="shared" si="920"/>
        <v>3.638088350958254E-3</v>
      </c>
      <c r="AJ719" s="5">
        <f t="shared" si="921"/>
        <v>2.1840995619660077E-3</v>
      </c>
      <c r="AK719" s="5">
        <f t="shared" si="922"/>
        <v>8.7413873008767228E-4</v>
      </c>
      <c r="AL719" s="5">
        <f t="shared" si="923"/>
        <v>1.0986863865055176E-5</v>
      </c>
      <c r="AM719" s="5">
        <f t="shared" si="924"/>
        <v>2.6174593384608296E-3</v>
      </c>
      <c r="AN719" s="5">
        <f t="shared" si="925"/>
        <v>2.2819963890960732E-3</v>
      </c>
      <c r="AO719" s="5">
        <f t="shared" si="926"/>
        <v>9.9476378550158117E-4</v>
      </c>
      <c r="AP719" s="5">
        <f t="shared" si="927"/>
        <v>2.8909043376047598E-4</v>
      </c>
      <c r="AQ719" s="5">
        <f t="shared" si="928"/>
        <v>6.3009892481420126E-5</v>
      </c>
      <c r="AR719" s="5">
        <f t="shared" si="929"/>
        <v>5.2833460938769589E-4</v>
      </c>
      <c r="AS719" s="5">
        <f t="shared" si="930"/>
        <v>6.3436358747648736E-4</v>
      </c>
      <c r="AT719" s="5">
        <f t="shared" si="931"/>
        <v>3.8083551026726545E-4</v>
      </c>
      <c r="AU719" s="5">
        <f t="shared" si="932"/>
        <v>1.5242119686964127E-4</v>
      </c>
      <c r="AV719" s="5">
        <f t="shared" si="933"/>
        <v>4.5752471793274775E-5</v>
      </c>
      <c r="AW719" s="5">
        <f t="shared" si="934"/>
        <v>3.1947393968770312E-7</v>
      </c>
      <c r="AX719" s="5">
        <f t="shared" si="935"/>
        <v>5.2379081568028753E-4</v>
      </c>
      <c r="AY719" s="5">
        <f t="shared" si="936"/>
        <v>4.5665991156408197E-4</v>
      </c>
      <c r="AZ719" s="5">
        <f t="shared" si="937"/>
        <v>1.9906637209634009E-4</v>
      </c>
      <c r="BA719" s="5">
        <f t="shared" si="938"/>
        <v>5.785110464936985E-5</v>
      </c>
      <c r="BB719" s="5">
        <f t="shared" si="939"/>
        <v>1.260917504765439E-5</v>
      </c>
      <c r="BC719" s="5">
        <f t="shared" si="940"/>
        <v>2.1986276161331276E-6</v>
      </c>
      <c r="BD719" s="5">
        <f t="shared" si="941"/>
        <v>7.677022607007531E-5</v>
      </c>
      <c r="BE719" s="5">
        <f t="shared" si="942"/>
        <v>9.2176880249496076E-5</v>
      </c>
      <c r="BF719" s="5">
        <f t="shared" si="943"/>
        <v>5.5337711554830691E-5</v>
      </c>
      <c r="BG719" s="5">
        <f t="shared" si="944"/>
        <v>2.2147725198458908E-5</v>
      </c>
      <c r="BH719" s="5">
        <f t="shared" si="945"/>
        <v>6.6481118980736754E-6</v>
      </c>
      <c r="BI719" s="5">
        <f t="shared" si="946"/>
        <v>1.596458016821849E-6</v>
      </c>
      <c r="BJ719" s="8">
        <f t="shared" si="947"/>
        <v>0.43597502769346064</v>
      </c>
      <c r="BK719" s="8">
        <f t="shared" si="948"/>
        <v>0.29684863003480272</v>
      </c>
      <c r="BL719" s="8">
        <f t="shared" si="949"/>
        <v>0.25344338958246371</v>
      </c>
      <c r="BM719" s="8">
        <f t="shared" si="950"/>
        <v>0.34265706956125896</v>
      </c>
      <c r="BN719" s="8">
        <f t="shared" si="951"/>
        <v>0.65705537335540698</v>
      </c>
    </row>
    <row r="720" spans="1:66" x14ac:dyDescent="0.25">
      <c r="A720" t="s">
        <v>32</v>
      </c>
      <c r="B720" t="s">
        <v>310</v>
      </c>
      <c r="C720" t="s">
        <v>312</v>
      </c>
      <c r="D720" t="s">
        <v>528</v>
      </c>
      <c r="E720">
        <f>VLOOKUP(A720,home!$A$2:$E$405,3,FALSE)</f>
        <v>1.268</v>
      </c>
      <c r="F720">
        <f>VLOOKUP(B720,home!$B$2:$E$405,3,FALSE)</f>
        <v>1.2061999999999999</v>
      </c>
      <c r="G720">
        <f>VLOOKUP(C720,away!$B$2:$E$405,4,FALSE)</f>
        <v>1.0206</v>
      </c>
      <c r="H720">
        <f>VLOOKUP(A720,away!$A$2:$E$405,3,FALSE)</f>
        <v>1.1471</v>
      </c>
      <c r="I720">
        <f>VLOOKUP(C720,away!$B$2:$E$405,3,FALSE)</f>
        <v>1.0256000000000001</v>
      </c>
      <c r="J720">
        <f>VLOOKUP(B720,home!$B$2:$E$405,4,FALSE)</f>
        <v>0.82050000000000001</v>
      </c>
      <c r="K720" s="3">
        <f t="shared" si="896"/>
        <v>1.5609685089599998</v>
      </c>
      <c r="L720" s="3">
        <f t="shared" si="897"/>
        <v>0.96529015608000013</v>
      </c>
      <c r="M720" s="5">
        <f t="shared" si="898"/>
        <v>7.9957609576354477E-2</v>
      </c>
      <c r="N720" s="5">
        <f t="shared" si="899"/>
        <v>0.12481131060040786</v>
      </c>
      <c r="O720" s="5">
        <f t="shared" si="900"/>
        <v>7.7182293427742937E-2</v>
      </c>
      <c r="P720" s="5">
        <f t="shared" si="901"/>
        <v>0.12047912949001709</v>
      </c>
      <c r="Q720" s="5">
        <f t="shared" si="902"/>
        <v>9.7413262704631062E-2</v>
      </c>
      <c r="R720" s="5">
        <f t="shared" si="903"/>
        <v>3.7251654034739165E-2</v>
      </c>
      <c r="S720" s="5">
        <f t="shared" si="904"/>
        <v>4.5384112655378915E-2</v>
      </c>
      <c r="T720" s="5">
        <f t="shared" si="905"/>
        <v>9.403206356041538E-2</v>
      </c>
      <c r="U720" s="5">
        <f t="shared" si="906"/>
        <v>5.8148658854900559E-2</v>
      </c>
      <c r="V720" s="5">
        <f t="shared" si="907"/>
        <v>7.5982461406287442E-3</v>
      </c>
      <c r="W720" s="5">
        <f t="shared" si="908"/>
        <v>5.0686345145658888E-2</v>
      </c>
      <c r="X720" s="5">
        <f t="shared" si="909"/>
        <v>4.8927030016777825E-2</v>
      </c>
      <c r="Y720" s="5">
        <f t="shared" si="910"/>
        <v>2.3614390220713155E-2</v>
      </c>
      <c r="Z720" s="5">
        <f t="shared" si="911"/>
        <v>1.1986218312477179E-2</v>
      </c>
      <c r="AA720" s="5">
        <f t="shared" si="912"/>
        <v>1.871010932729655E-2</v>
      </c>
      <c r="AB720" s="5">
        <f t="shared" si="913"/>
        <v>1.4602945729554343E-2</v>
      </c>
      <c r="AC720" s="5">
        <f t="shared" si="914"/>
        <v>7.1555891109373977E-4</v>
      </c>
      <c r="AD720" s="5">
        <f t="shared" si="915"/>
        <v>1.9779947151662782E-2</v>
      </c>
      <c r="AE720" s="5">
        <f t="shared" si="916"/>
        <v>1.9093388273282722E-2</v>
      </c>
      <c r="AF720" s="5">
        <f t="shared" si="917"/>
        <v>9.2153298732065587E-3</v>
      </c>
      <c r="AG720" s="5">
        <f t="shared" si="918"/>
        <v>2.9651557372120827E-3</v>
      </c>
      <c r="AH720" s="5">
        <f t="shared" si="919"/>
        <v>2.8925446364150131E-3</v>
      </c>
      <c r="AI720" s="5">
        <f t="shared" si="920"/>
        <v>4.5151710882049877E-3</v>
      </c>
      <c r="AJ720" s="5">
        <f t="shared" si="921"/>
        <v>3.5240199406273202E-3</v>
      </c>
      <c r="AK720" s="5">
        <f t="shared" si="922"/>
        <v>1.8336280507554447E-3</v>
      </c>
      <c r="AL720" s="5">
        <f t="shared" si="923"/>
        <v>4.3127809930372277E-5</v>
      </c>
      <c r="AM720" s="5">
        <f t="shared" si="924"/>
        <v>6.1751749225277264E-3</v>
      </c>
      <c r="AN720" s="5">
        <f t="shared" si="925"/>
        <v>5.9608355647880924E-3</v>
      </c>
      <c r="AO720" s="5">
        <f t="shared" si="926"/>
        <v>2.8769679463507558E-3</v>
      </c>
      <c r="AP720" s="5">
        <f t="shared" si="927"/>
        <v>9.2570294599002637E-4</v>
      </c>
      <c r="AQ720" s="5">
        <f t="shared" si="928"/>
        <v>2.2339298530460707E-4</v>
      </c>
      <c r="AR720" s="5">
        <f t="shared" si="929"/>
        <v>5.5842897271068308E-4</v>
      </c>
      <c r="AS720" s="5">
        <f t="shared" si="930"/>
        <v>8.7169004089225947E-4</v>
      </c>
      <c r="AT720" s="5">
        <f t="shared" si="931"/>
        <v>6.8034035170343589E-4</v>
      </c>
      <c r="AU720" s="5">
        <f t="shared" si="932"/>
        <v>3.5399662146127798E-4</v>
      </c>
      <c r="AV720" s="5">
        <f t="shared" si="933"/>
        <v>1.3814439459482221E-4</v>
      </c>
      <c r="AW720" s="5">
        <f t="shared" si="934"/>
        <v>1.8051235123046013E-6</v>
      </c>
      <c r="AX720" s="5">
        <f t="shared" si="935"/>
        <v>1.606542265230881E-3</v>
      </c>
      <c r="AY720" s="5">
        <f t="shared" si="936"/>
        <v>1.5507794339538342E-3</v>
      </c>
      <c r="AZ720" s="5">
        <f t="shared" si="937"/>
        <v>7.4847606092347534E-4</v>
      </c>
      <c r="BA720" s="5">
        <f t="shared" si="938"/>
        <v>2.4083219122365509E-4</v>
      </c>
      <c r="BB720" s="5">
        <f t="shared" si="939"/>
        <v>5.8118235863842605E-5</v>
      </c>
      <c r="BC720" s="5">
        <f t="shared" si="940"/>
        <v>1.1220192193620579E-5</v>
      </c>
      <c r="BD720" s="5">
        <f t="shared" si="941"/>
        <v>8.9840998371248229E-5</v>
      </c>
      <c r="BE720" s="5">
        <f t="shared" si="942"/>
        <v>1.4023896927104512E-4</v>
      </c>
      <c r="BF720" s="5">
        <f t="shared" si="943"/>
        <v>1.0945430738055529E-4</v>
      </c>
      <c r="BG720" s="5">
        <f t="shared" si="944"/>
        <v>5.6951575663691619E-5</v>
      </c>
      <c r="BH720" s="5">
        <f t="shared" si="945"/>
        <v>2.2224904036668841E-5</v>
      </c>
      <c r="BI720" s="5">
        <f t="shared" si="946"/>
        <v>6.9384750631796053E-6</v>
      </c>
      <c r="BJ720" s="8">
        <f t="shared" si="947"/>
        <v>0.51091626602831863</v>
      </c>
      <c r="BK720" s="8">
        <f t="shared" si="948"/>
        <v>0.25572856401735716</v>
      </c>
      <c r="BL720" s="8">
        <f t="shared" si="949"/>
        <v>0.22168927470138514</v>
      </c>
      <c r="BM720" s="8">
        <f t="shared" si="950"/>
        <v>0.4616760889152044</v>
      </c>
      <c r="BN720" s="8">
        <f t="shared" si="951"/>
        <v>0.53709525983389261</v>
      </c>
    </row>
    <row r="721" spans="1:66" x14ac:dyDescent="0.25">
      <c r="A721" t="s">
        <v>213</v>
      </c>
      <c r="B721" t="s">
        <v>315</v>
      </c>
      <c r="C721" t="s">
        <v>214</v>
      </c>
      <c r="D721" t="s">
        <v>528</v>
      </c>
      <c r="E721">
        <f>VLOOKUP(A721,home!$A$2:$E$405,3,FALSE)</f>
        <v>1.2675000000000001</v>
      </c>
      <c r="F721">
        <f>VLOOKUP(B721,home!$B$2:$E$405,3,FALSE)</f>
        <v>2.3668999999999998</v>
      </c>
      <c r="G721">
        <f>VLOOKUP(C721,away!$B$2:$E$405,4,FALSE)</f>
        <v>0.74739999999999995</v>
      </c>
      <c r="H721">
        <f>VLOOKUP(A721,away!$A$2:$E$405,3,FALSE)</f>
        <v>1.1535</v>
      </c>
      <c r="I721">
        <f>VLOOKUP(C721,away!$B$2:$E$405,3,FALSE)</f>
        <v>1.6881999999999999</v>
      </c>
      <c r="J721">
        <f>VLOOKUP(B721,home!$B$2:$E$405,4,FALSE)</f>
        <v>0.1825</v>
      </c>
      <c r="K721" s="3">
        <f t="shared" si="896"/>
        <v>2.2422341935499999</v>
      </c>
      <c r="L721" s="3">
        <f t="shared" si="897"/>
        <v>0.35538931274999996</v>
      </c>
      <c r="M721" s="5">
        <f t="shared" si="898"/>
        <v>7.4450298809554921E-2</v>
      </c>
      <c r="N721" s="5">
        <f t="shared" si="899"/>
        <v>0.16693500571079892</v>
      </c>
      <c r="O721" s="5">
        <f t="shared" si="900"/>
        <v>2.6458840527959861E-2</v>
      </c>
      <c r="P721" s="5">
        <f t="shared" si="901"/>
        <v>5.932691695347813E-2</v>
      </c>
      <c r="Q721" s="5">
        <f t="shared" si="902"/>
        <v>0.18715368895260892</v>
      </c>
      <c r="R721" s="5">
        <f t="shared" si="903"/>
        <v>4.7015945756967506E-3</v>
      </c>
      <c r="S721" s="5">
        <f t="shared" si="904"/>
        <v>1.181890177569434E-2</v>
      </c>
      <c r="T721" s="5">
        <f t="shared" si="905"/>
        <v>6.6512420895494931E-2</v>
      </c>
      <c r="U721" s="5">
        <f t="shared" si="906"/>
        <v>1.0542076121836459E-2</v>
      </c>
      <c r="V721" s="5">
        <f t="shared" si="907"/>
        <v>1.0464535331917066E-3</v>
      </c>
      <c r="W721" s="5">
        <f t="shared" si="908"/>
        <v>0.13988080027285352</v>
      </c>
      <c r="X721" s="5">
        <f t="shared" si="909"/>
        <v>4.9712141475889406E-2</v>
      </c>
      <c r="Y721" s="5">
        <f t="shared" si="910"/>
        <v>8.8335818972235525E-3</v>
      </c>
      <c r="Z721" s="5">
        <f t="shared" si="911"/>
        <v>5.5696548836199882E-4</v>
      </c>
      <c r="AA721" s="5">
        <f t="shared" si="912"/>
        <v>1.2488470626325482E-3</v>
      </c>
      <c r="AB721" s="5">
        <f t="shared" si="913"/>
        <v>1.4001037931745889E-3</v>
      </c>
      <c r="AC721" s="5">
        <f t="shared" si="914"/>
        <v>5.2117707091199126E-5</v>
      </c>
      <c r="AD721" s="5">
        <f t="shared" si="915"/>
        <v>7.8411378348232585E-2</v>
      </c>
      <c r="AE721" s="5">
        <f t="shared" si="916"/>
        <v>2.78665658629586E-2</v>
      </c>
      <c r="AF721" s="5">
        <f t="shared" si="917"/>
        <v>4.9517398453697336E-3</v>
      </c>
      <c r="AG721" s="5">
        <f t="shared" si="918"/>
        <v>5.8659847352091369E-4</v>
      </c>
      <c r="AH721" s="5">
        <f t="shared" si="919"/>
        <v>4.9484895533609694E-5</v>
      </c>
      <c r="AI721" s="5">
        <f t="shared" si="920"/>
        <v>1.1095672482970933E-4</v>
      </c>
      <c r="AJ721" s="5">
        <f t="shared" si="921"/>
        <v>1.2439548120874626E-4</v>
      </c>
      <c r="AK721" s="5">
        <f t="shared" si="922"/>
        <v>9.2974600496452444E-5</v>
      </c>
      <c r="AL721" s="5">
        <f t="shared" si="923"/>
        <v>1.6612332951488142E-6</v>
      </c>
      <c r="AM721" s="5">
        <f t="shared" si="924"/>
        <v>3.5163334739158641E-2</v>
      </c>
      <c r="AN721" s="5">
        <f t="shared" si="925"/>
        <v>1.2496673366947786E-2</v>
      </c>
      <c r="AO721" s="5">
        <f t="shared" si="926"/>
        <v>2.2205920797704012E-3</v>
      </c>
      <c r="AP721" s="5">
        <f t="shared" si="927"/>
        <v>2.6305823104256538E-4</v>
      </c>
      <c r="AQ721" s="5">
        <f t="shared" si="928"/>
        <v>2.3372020985861997E-5</v>
      </c>
      <c r="AR721" s="5">
        <f t="shared" si="929"/>
        <v>3.517280603039018E-6</v>
      </c>
      <c r="AS721" s="5">
        <f t="shared" si="930"/>
        <v>7.8865668364442514E-6</v>
      </c>
      <c r="AT721" s="5">
        <f t="shared" si="931"/>
        <v>8.8417649151963741E-6</v>
      </c>
      <c r="AU721" s="5">
        <f t="shared" si="932"/>
        <v>6.6084358747280075E-6</v>
      </c>
      <c r="AV721" s="5">
        <f t="shared" si="933"/>
        <v>3.7044152210494109E-6</v>
      </c>
      <c r="AW721" s="5">
        <f t="shared" si="934"/>
        <v>3.6771679047608658E-8</v>
      </c>
      <c r="AX721" s="5">
        <f t="shared" si="935"/>
        <v>1.3140738585231007E-2</v>
      </c>
      <c r="AY721" s="5">
        <f t="shared" si="936"/>
        <v>4.6700780548326534E-3</v>
      </c>
      <c r="AZ721" s="5">
        <f t="shared" si="937"/>
        <v>8.2984791519791668E-4</v>
      </c>
      <c r="BA721" s="5">
        <f t="shared" si="938"/>
        <v>9.8306360089735987E-5</v>
      </c>
      <c r="BB721" s="5">
        <f t="shared" si="939"/>
        <v>8.7342574378113212E-6</v>
      </c>
      <c r="BC721" s="5">
        <f t="shared" si="940"/>
        <v>6.2081234964106816E-7</v>
      </c>
      <c r="BD721" s="5">
        <f t="shared" si="941"/>
        <v>2.0833398937715707E-7</v>
      </c>
      <c r="BE721" s="5">
        <f t="shared" si="942"/>
        <v>4.6713359466014401E-7</v>
      </c>
      <c r="BF721" s="5">
        <f t="shared" si="943"/>
        <v>5.2371145945145026E-7</v>
      </c>
      <c r="BG721" s="5">
        <f t="shared" si="944"/>
        <v>3.9142791397867198E-7</v>
      </c>
      <c r="BH721" s="5">
        <f t="shared" si="945"/>
        <v>2.1941826325823161E-7</v>
      </c>
      <c r="BI721" s="5">
        <f t="shared" si="946"/>
        <v>9.8397426513392507E-8</v>
      </c>
      <c r="BJ721" s="8">
        <f t="shared" si="947"/>
        <v>0.7997592781579953</v>
      </c>
      <c r="BK721" s="8">
        <f t="shared" si="948"/>
        <v>0.15136642806713813</v>
      </c>
      <c r="BL721" s="8">
        <f t="shared" si="949"/>
        <v>4.4761740669466428E-2</v>
      </c>
      <c r="BM721" s="8">
        <f t="shared" si="950"/>
        <v>0.47274802556971057</v>
      </c>
      <c r="BN721" s="8">
        <f t="shared" si="951"/>
        <v>0.51902634553009752</v>
      </c>
    </row>
    <row r="722" spans="1:66" x14ac:dyDescent="0.25">
      <c r="A722" t="s">
        <v>213</v>
      </c>
      <c r="B722" t="s">
        <v>221</v>
      </c>
      <c r="C722" t="s">
        <v>220</v>
      </c>
      <c r="D722" t="s">
        <v>528</v>
      </c>
      <c r="E722">
        <f>VLOOKUP(A722,home!$A$2:$E$405,3,FALSE)</f>
        <v>1.2675000000000001</v>
      </c>
      <c r="F722">
        <f>VLOOKUP(B722,home!$B$2:$E$405,3,FALSE)</f>
        <v>0.95509999999999995</v>
      </c>
      <c r="G722">
        <f>VLOOKUP(C722,away!$B$2:$E$405,4,FALSE)</f>
        <v>1.2871999999999999</v>
      </c>
      <c r="H722">
        <f>VLOOKUP(A722,away!$A$2:$E$405,3,FALSE)</f>
        <v>1.1535</v>
      </c>
      <c r="I722">
        <f>VLOOKUP(C722,away!$B$2:$E$405,3,FALSE)</f>
        <v>0.73</v>
      </c>
      <c r="J722">
        <f>VLOOKUP(B722,home!$B$2:$E$405,4,FALSE)</f>
        <v>0.82130000000000003</v>
      </c>
      <c r="K722" s="3">
        <f t="shared" si="896"/>
        <v>1.5582704825999998</v>
      </c>
      <c r="L722" s="3">
        <f t="shared" si="897"/>
        <v>0.69157977150000005</v>
      </c>
      <c r="M722" s="5">
        <f t="shared" si="898"/>
        <v>0.10541500884539205</v>
      </c>
      <c r="N722" s="5">
        <f t="shared" si="899"/>
        <v>0.16426509670679232</v>
      </c>
      <c r="O722" s="5">
        <f t="shared" si="900"/>
        <v>7.2902887729966712E-2</v>
      </c>
      <c r="P722" s="5">
        <f t="shared" si="901"/>
        <v>0.11360241804590883</v>
      </c>
      <c r="Q722" s="5">
        <f t="shared" si="902"/>
        <v>0.12798472575981448</v>
      </c>
      <c r="R722" s="5">
        <f t="shared" si="903"/>
        <v>2.5209081218990268E-2</v>
      </c>
      <c r="S722" s="5">
        <f t="shared" si="904"/>
        <v>3.060643244076711E-2</v>
      </c>
      <c r="T722" s="5">
        <f t="shared" si="905"/>
        <v>8.8511647396462653E-2</v>
      </c>
      <c r="U722" s="5">
        <f t="shared" si="906"/>
        <v>3.9282567157018562E-2</v>
      </c>
      <c r="V722" s="5">
        <f t="shared" si="907"/>
        <v>3.6648425970130395E-3</v>
      </c>
      <c r="W722" s="5">
        <f t="shared" si="908"/>
        <v>6.6478273458391579E-2</v>
      </c>
      <c r="X722" s="5">
        <f t="shared" si="909"/>
        <v>4.5975029168068955E-2</v>
      </c>
      <c r="Y722" s="5">
        <f t="shared" si="910"/>
        <v>1.5897700083379485E-2</v>
      </c>
      <c r="Z722" s="5">
        <f t="shared" si="911"/>
        <v>5.8113635430514119E-3</v>
      </c>
      <c r="AA722" s="5">
        <f t="shared" si="912"/>
        <v>9.0556762727947698E-3</v>
      </c>
      <c r="AB722" s="5">
        <f t="shared" si="913"/>
        <v>7.0555965179386372E-3</v>
      </c>
      <c r="AC722" s="5">
        <f t="shared" si="914"/>
        <v>2.4684280335079658E-4</v>
      </c>
      <c r="AD722" s="5">
        <f t="shared" si="915"/>
        <v>2.5897782816105649E-2</v>
      </c>
      <c r="AE722" s="5">
        <f t="shared" si="916"/>
        <v>1.7910382722318971E-2</v>
      </c>
      <c r="AF722" s="5">
        <f t="shared" si="917"/>
        <v>6.1932291952894519E-3</v>
      </c>
      <c r="AG722" s="5">
        <f t="shared" si="918"/>
        <v>1.4277040105751364E-3</v>
      </c>
      <c r="AH722" s="5">
        <f t="shared" si="919"/>
        <v>1.0047553678017313E-3</v>
      </c>
      <c r="AI722" s="5">
        <f t="shared" si="920"/>
        <v>1.5656806318793443E-3</v>
      </c>
      <c r="AJ722" s="5">
        <f t="shared" si="921"/>
        <v>1.2198769569180493E-3</v>
      </c>
      <c r="AK722" s="5">
        <f t="shared" si="922"/>
        <v>6.33632751456436E-4</v>
      </c>
      <c r="AL722" s="5">
        <f t="shared" si="923"/>
        <v>1.0640587007495009E-5</v>
      </c>
      <c r="AM722" s="5">
        <f t="shared" si="924"/>
        <v>8.0711501054245832E-3</v>
      </c>
      <c r="AN722" s="5">
        <f t="shared" si="925"/>
        <v>5.5818441456517336E-3</v>
      </c>
      <c r="AO722" s="5">
        <f t="shared" si="926"/>
        <v>1.9301452493992197E-3</v>
      </c>
      <c r="AP722" s="5">
        <f t="shared" si="927"/>
        <v>4.4494980351377438E-4</v>
      </c>
      <c r="AQ722" s="5">
        <f t="shared" si="928"/>
        <v>7.6929570860756488E-5</v>
      </c>
      <c r="AR722" s="5">
        <f t="shared" si="929"/>
        <v>1.38973697535544E-4</v>
      </c>
      <c r="AS722" s="5">
        <f t="shared" si="930"/>
        <v>2.1655861072741856E-4</v>
      </c>
      <c r="AT722" s="5">
        <f t="shared" si="931"/>
        <v>1.6872844542470001E-4</v>
      </c>
      <c r="AU722" s="5">
        <f t="shared" si="932"/>
        <v>8.7641518693431681E-5</v>
      </c>
      <c r="AV722" s="5">
        <f t="shared" si="933"/>
        <v>3.4142297907552677E-5</v>
      </c>
      <c r="AW722" s="5">
        <f t="shared" si="934"/>
        <v>3.1852843840719302E-7</v>
      </c>
      <c r="AX722" s="5">
        <f t="shared" si="935"/>
        <v>2.0961724949861674E-3</v>
      </c>
      <c r="AY722" s="5">
        <f t="shared" si="936"/>
        <v>1.4496704951071184E-3</v>
      </c>
      <c r="AZ722" s="5">
        <f t="shared" si="937"/>
        <v>5.0128139487823646E-4</v>
      </c>
      <c r="BA722" s="5">
        <f t="shared" si="938"/>
        <v>1.1555869084236406E-4</v>
      </c>
      <c r="BB722" s="5">
        <f t="shared" si="939"/>
        <v>1.9979513251900317E-5</v>
      </c>
      <c r="BC722" s="5">
        <f t="shared" si="940"/>
        <v>2.7634854418860891E-6</v>
      </c>
      <c r="BD722" s="5">
        <f t="shared" si="941"/>
        <v>1.6018566331023603E-5</v>
      </c>
      <c r="BE722" s="5">
        <f t="shared" si="942"/>
        <v>2.496125908720426E-5</v>
      </c>
      <c r="BF722" s="5">
        <f t="shared" si="943"/>
        <v>1.9448196622060709E-5</v>
      </c>
      <c r="BG722" s="5">
        <f t="shared" si="944"/>
        <v>1.0101850245319409E-5</v>
      </c>
      <c r="BH722" s="5">
        <f t="shared" si="945"/>
        <v>3.9353537642317008E-6</v>
      </c>
      <c r="BI722" s="5">
        <f t="shared" si="946"/>
        <v>1.2264691218782111E-6</v>
      </c>
      <c r="BJ722" s="8">
        <f t="shared" si="947"/>
        <v>0.58083201626655656</v>
      </c>
      <c r="BK722" s="8">
        <f t="shared" si="948"/>
        <v>0.25499585581454648</v>
      </c>
      <c r="BL722" s="8">
        <f t="shared" si="949"/>
        <v>0.15865149087022487</v>
      </c>
      <c r="BM722" s="8">
        <f t="shared" si="950"/>
        <v>0.38946215622084585</v>
      </c>
      <c r="BN722" s="8">
        <f t="shared" si="951"/>
        <v>0.60937921830686459</v>
      </c>
    </row>
    <row r="723" spans="1:66" x14ac:dyDescent="0.25">
      <c r="A723" t="s">
        <v>213</v>
      </c>
      <c r="B723" t="s">
        <v>223</v>
      </c>
      <c r="C723" t="s">
        <v>222</v>
      </c>
      <c r="D723" t="s">
        <v>528</v>
      </c>
      <c r="E723">
        <f>VLOOKUP(A723,home!$A$2:$E$405,3,FALSE)</f>
        <v>1.2675000000000001</v>
      </c>
      <c r="F723">
        <f>VLOOKUP(B723,home!$B$2:$E$405,3,FALSE)</f>
        <v>0.62290000000000001</v>
      </c>
      <c r="G723">
        <f>VLOOKUP(C723,away!$B$2:$E$405,4,FALSE)</f>
        <v>1.2871999999999999</v>
      </c>
      <c r="H723">
        <f>VLOOKUP(A723,away!$A$2:$E$405,3,FALSE)</f>
        <v>1.1535</v>
      </c>
      <c r="I723">
        <f>VLOOKUP(C723,away!$B$2:$E$405,3,FALSE)</f>
        <v>1.2319</v>
      </c>
      <c r="J723">
        <f>VLOOKUP(B723,home!$B$2:$E$405,4,FALSE)</f>
        <v>1.0494000000000001</v>
      </c>
      <c r="K723" s="3">
        <f t="shared" si="896"/>
        <v>1.0162775453999999</v>
      </c>
      <c r="L723" s="3">
        <f t="shared" si="897"/>
        <v>1.4911938845100001</v>
      </c>
      <c r="M723" s="5">
        <f t="shared" si="898"/>
        <v>8.1473991700034193E-2</v>
      </c>
      <c r="N723" s="5">
        <f t="shared" si="899"/>
        <v>8.2800188298850719E-2</v>
      </c>
      <c r="O723" s="5">
        <f t="shared" si="900"/>
        <v>0.12149351816970949</v>
      </c>
      <c r="P723" s="5">
        <f t="shared" si="901"/>
        <v>0.12347113442752265</v>
      </c>
      <c r="Q723" s="5">
        <f t="shared" si="902"/>
        <v>4.2073986061506904E-2</v>
      </c>
      <c r="R723" s="5">
        <f t="shared" si="903"/>
        <v>9.058519565113772E-2</v>
      </c>
      <c r="S723" s="5">
        <f t="shared" si="904"/>
        <v>4.6779103118415689E-2</v>
      </c>
      <c r="T723" s="5">
        <f t="shared" si="905"/>
        <v>6.2740470711878077E-2</v>
      </c>
      <c r="U723" s="5">
        <f t="shared" si="906"/>
        <v>9.2059700285916979E-2</v>
      </c>
      <c r="V723" s="5">
        <f t="shared" si="907"/>
        <v>7.876908949733823E-3</v>
      </c>
      <c r="W723" s="5">
        <f t="shared" si="908"/>
        <v>1.4252949093260683E-2</v>
      </c>
      <c r="X723" s="5">
        <f t="shared" si="909"/>
        <v>2.1253910524102679E-2</v>
      </c>
      <c r="Y723" s="5">
        <f t="shared" si="910"/>
        <v>1.5846850697732329E-2</v>
      </c>
      <c r="Z723" s="5">
        <f t="shared" si="911"/>
        <v>4.5026696594039461E-2</v>
      </c>
      <c r="AA723" s="5">
        <f t="shared" si="912"/>
        <v>4.5759620692060958E-2</v>
      </c>
      <c r="AB723" s="5">
        <f t="shared" si="913"/>
        <v>2.3252237497681381E-2</v>
      </c>
      <c r="AC723" s="5">
        <f t="shared" si="914"/>
        <v>7.4607465486247685E-4</v>
      </c>
      <c r="AD723" s="5">
        <f t="shared" si="915"/>
        <v>3.6212380298025299E-3</v>
      </c>
      <c r="AE723" s="5">
        <f t="shared" si="916"/>
        <v>5.3999680043965732E-3</v>
      </c>
      <c r="AF723" s="5">
        <f t="shared" si="917"/>
        <v>4.0261996323529212E-3</v>
      </c>
      <c r="AG723" s="5">
        <f t="shared" si="918"/>
        <v>2.0012814231936951E-3</v>
      </c>
      <c r="AH723" s="5">
        <f t="shared" si="919"/>
        <v>1.6785883650179724E-2</v>
      </c>
      <c r="AI723" s="5">
        <f t="shared" si="920"/>
        <v>1.705911663337464E-2</v>
      </c>
      <c r="AJ723" s="5">
        <f t="shared" si="921"/>
        <v>8.6683985894291452E-3</v>
      </c>
      <c r="AK723" s="5">
        <f t="shared" si="922"/>
        <v>2.9364996136712913E-3</v>
      </c>
      <c r="AL723" s="5">
        <f t="shared" si="923"/>
        <v>4.5226056601055837E-5</v>
      </c>
      <c r="AM723" s="5">
        <f t="shared" si="924"/>
        <v>7.360365792473696E-4</v>
      </c>
      <c r="AN723" s="5">
        <f t="shared" si="925"/>
        <v>1.0975732457493375E-3</v>
      </c>
      <c r="AO723" s="5">
        <f t="shared" si="926"/>
        <v>8.1834725593160195E-4</v>
      </c>
      <c r="AP723" s="5">
        <f t="shared" si="927"/>
        <v>4.0677147448358149E-4</v>
      </c>
      <c r="AQ723" s="5">
        <f t="shared" si="928"/>
        <v>1.5164378378575806E-4</v>
      </c>
      <c r="AR723" s="5">
        <f t="shared" si="929"/>
        <v>5.0062014090488816E-3</v>
      </c>
      <c r="AS723" s="5">
        <f t="shared" si="930"/>
        <v>5.0876900797662177E-3</v>
      </c>
      <c r="AT723" s="5">
        <f t="shared" si="931"/>
        <v>2.585252593010371E-3</v>
      </c>
      <c r="AU723" s="5">
        <f t="shared" si="932"/>
        <v>8.7577805315452171E-4</v>
      </c>
      <c r="AV723" s="5">
        <f t="shared" si="933"/>
        <v>2.2250839254376695E-4</v>
      </c>
      <c r="AW723" s="5">
        <f t="shared" si="934"/>
        <v>1.9038497227076063E-6</v>
      </c>
      <c r="AX723" s="5">
        <f t="shared" si="935"/>
        <v>1.2466957468035481E-4</v>
      </c>
      <c r="AY723" s="5">
        <f t="shared" si="936"/>
        <v>1.8590650734780784E-4</v>
      </c>
      <c r="AZ723" s="5">
        <f t="shared" si="937"/>
        <v>1.3861132342383228E-4</v>
      </c>
      <c r="BA723" s="5">
        <f t="shared" si="938"/>
        <v>6.889878593781879E-5</v>
      </c>
      <c r="BB723" s="5">
        <f t="shared" si="939"/>
        <v>2.5685362060159742E-5</v>
      </c>
      <c r="BC723" s="5">
        <f t="shared" si="940"/>
        <v>7.6603709651070785E-6</v>
      </c>
      <c r="BD723" s="5">
        <f t="shared" si="941"/>
        <v>1.2442028209665057E-3</v>
      </c>
      <c r="BE723" s="5">
        <f t="shared" si="942"/>
        <v>1.264455388871596E-3</v>
      </c>
      <c r="BF723" s="5">
        <f t="shared" si="943"/>
        <v>6.425188094351139E-4</v>
      </c>
      <c r="BG723" s="5">
        <f t="shared" si="944"/>
        <v>2.1765914617534932E-4</v>
      </c>
      <c r="BH723" s="5">
        <f t="shared" si="945"/>
        <v>5.5300525702235943E-5</v>
      </c>
      <c r="BI723" s="5">
        <f t="shared" si="946"/>
        <v>1.1240136503999592E-5</v>
      </c>
      <c r="BJ723" s="8">
        <f t="shared" si="947"/>
        <v>0.25777884674068979</v>
      </c>
      <c r="BK723" s="8">
        <f t="shared" si="948"/>
        <v>0.26057834541451769</v>
      </c>
      <c r="BL723" s="8">
        <f t="shared" si="949"/>
        <v>0.43581297813833991</v>
      </c>
      <c r="BM723" s="8">
        <f t="shared" si="950"/>
        <v>0.45711484992120011</v>
      </c>
      <c r="BN723" s="8">
        <f t="shared" si="951"/>
        <v>0.54189801430876172</v>
      </c>
    </row>
    <row r="724" spans="1:66" x14ac:dyDescent="0.25">
      <c r="A724" t="s">
        <v>340</v>
      </c>
      <c r="B724" t="s">
        <v>354</v>
      </c>
      <c r="C724" t="s">
        <v>385</v>
      </c>
      <c r="D724" t="s">
        <v>528</v>
      </c>
      <c r="E724">
        <f>VLOOKUP(A724,home!$A$2:$E$405,3,FALSE)</f>
        <v>1.3684000000000001</v>
      </c>
      <c r="F724">
        <f>VLOOKUP(B724,home!$B$2:$E$405,3,FALSE)</f>
        <v>1.6922999999999999</v>
      </c>
      <c r="G724">
        <f>VLOOKUP(C724,away!$B$2:$E$405,4,FALSE)</f>
        <v>1.1538999999999999</v>
      </c>
      <c r="H724">
        <f>VLOOKUP(A724,away!$A$2:$E$405,3,FALSE)</f>
        <v>1.1395</v>
      </c>
      <c r="I724">
        <f>VLOOKUP(C724,away!$B$2:$E$405,3,FALSE)</f>
        <v>0.60040000000000004</v>
      </c>
      <c r="J724">
        <f>VLOOKUP(B724,home!$B$2:$E$405,4,FALSE)</f>
        <v>0.92379999999999995</v>
      </c>
      <c r="K724" s="3">
        <f t="shared" si="896"/>
        <v>2.6721362169480001</v>
      </c>
      <c r="L724" s="3">
        <f t="shared" si="897"/>
        <v>0.63202312803999994</v>
      </c>
      <c r="M724" s="5">
        <f t="shared" si="898"/>
        <v>3.6730076184069878E-2</v>
      </c>
      <c r="N724" s="5">
        <f t="shared" si="899"/>
        <v>9.8147766822712312E-2</v>
      </c>
      <c r="O724" s="5">
        <f t="shared" si="900"/>
        <v>2.3214257643003344E-2</v>
      </c>
      <c r="P724" s="5">
        <f t="shared" si="901"/>
        <v>6.203165859743115E-2</v>
      </c>
      <c r="Q724" s="5">
        <f t="shared" si="902"/>
        <v>0.13113210116976851</v>
      </c>
      <c r="R724" s="5">
        <f t="shared" si="903"/>
        <v>7.3359738653287244E-3</v>
      </c>
      <c r="S724" s="5">
        <f t="shared" si="904"/>
        <v>2.6190570971488563E-2</v>
      </c>
      <c r="T724" s="5">
        <f t="shared" si="905"/>
        <v>8.2878520767774799E-2</v>
      </c>
      <c r="U724" s="5">
        <f t="shared" si="906"/>
        <v>1.9602721452128893E-2</v>
      </c>
      <c r="V724" s="5">
        <f t="shared" si="907"/>
        <v>4.9146661439384972E-3</v>
      </c>
      <c r="W724" s="5">
        <f t="shared" si="908"/>
        <v>0.11680094558007585</v>
      </c>
      <c r="X724" s="5">
        <f t="shared" si="909"/>
        <v>7.3820898983549321E-2</v>
      </c>
      <c r="Y724" s="5">
        <f t="shared" si="910"/>
        <v>2.332825774515385E-2</v>
      </c>
      <c r="Z724" s="5">
        <f t="shared" si="911"/>
        <v>1.5455017165282498E-3</v>
      </c>
      <c r="AA724" s="5">
        <f t="shared" si="912"/>
        <v>4.1297911100904383E-3</v>
      </c>
      <c r="AB724" s="5">
        <f t="shared" si="913"/>
        <v>5.5176821968512743E-3</v>
      </c>
      <c r="AC724" s="5">
        <f t="shared" si="914"/>
        <v>5.1875895048743563E-4</v>
      </c>
      <c r="AD724" s="5">
        <f t="shared" si="915"/>
        <v>7.8027009214573284E-2</v>
      </c>
      <c r="AE724" s="5">
        <f t="shared" si="916"/>
        <v>4.9314874435400495E-2</v>
      </c>
      <c r="AF724" s="5">
        <f t="shared" si="917"/>
        <v>1.5584070599780822E-2</v>
      </c>
      <c r="AG724" s="5">
        <f t="shared" si="918"/>
        <v>3.2831643493565579E-3</v>
      </c>
      <c r="AH724" s="5">
        <f t="shared" si="919"/>
        <v>2.4419820731784339E-4</v>
      </c>
      <c r="AI724" s="5">
        <f t="shared" si="920"/>
        <v>6.525308738877855E-4</v>
      </c>
      <c r="AJ724" s="5">
        <f t="shared" si="921"/>
        <v>8.7182569039614011E-4</v>
      </c>
      <c r="AK724" s="5">
        <f t="shared" si="922"/>
        <v>7.765456673910733E-4</v>
      </c>
      <c r="AL724" s="5">
        <f t="shared" si="923"/>
        <v>3.504428136738232E-5</v>
      </c>
      <c r="AM724" s="5">
        <f t="shared" si="924"/>
        <v>4.1699759444479331E-2</v>
      </c>
      <c r="AN724" s="5">
        <f t="shared" si="925"/>
        <v>2.635521240261535E-2</v>
      </c>
      <c r="AO724" s="5">
        <f t="shared" si="926"/>
        <v>8.3285518914297772E-3</v>
      </c>
      <c r="AP724" s="5">
        <f t="shared" si="927"/>
        <v>1.7546124728216354E-3</v>
      </c>
      <c r="AQ724" s="5">
        <f t="shared" si="928"/>
        <v>2.772389158926823E-4</v>
      </c>
      <c r="AR724" s="5">
        <f t="shared" si="929"/>
        <v>3.0867782970156776E-5</v>
      </c>
      <c r="AS724" s="5">
        <f t="shared" si="930"/>
        <v>8.2482920811446624E-5</v>
      </c>
      <c r="AT724" s="5">
        <f t="shared" si="931"/>
        <v>1.1020279998996025E-4</v>
      </c>
      <c r="AU724" s="5">
        <f t="shared" si="932"/>
        <v>9.8158964354083151E-5</v>
      </c>
      <c r="AV724" s="5">
        <f t="shared" si="933"/>
        <v>6.5573530917163332E-5</v>
      </c>
      <c r="AW724" s="5">
        <f t="shared" si="934"/>
        <v>1.6440166898463353E-6</v>
      </c>
      <c r="AX724" s="5">
        <f t="shared" si="935"/>
        <v>1.857123957493545E-2</v>
      </c>
      <c r="AY724" s="5">
        <f t="shared" si="936"/>
        <v>1.1737452927730938E-2</v>
      </c>
      <c r="AZ724" s="5">
        <f t="shared" si="937"/>
        <v>3.7091708573033814E-3</v>
      </c>
      <c r="BA724" s="5">
        <f t="shared" si="938"/>
        <v>7.8142725588923039E-4</v>
      </c>
      <c r="BB724" s="5">
        <f t="shared" si="939"/>
        <v>1.2347002465070621E-4</v>
      </c>
      <c r="BC724" s="5">
        <f t="shared" si="940"/>
        <v>1.5607182239783053E-5</v>
      </c>
      <c r="BD724" s="5">
        <f t="shared" si="941"/>
        <v>3.2515254580763854E-6</v>
      </c>
      <c r="BE724" s="5">
        <f t="shared" si="942"/>
        <v>8.6885189368543445E-6</v>
      </c>
      <c r="BF724" s="5">
        <f t="shared" si="943"/>
        <v>1.1608453061403518E-5</v>
      </c>
      <c r="BG724" s="5">
        <f t="shared" si="944"/>
        <v>1.0339789282705741E-5</v>
      </c>
      <c r="BH724" s="5">
        <f t="shared" si="945"/>
        <v>6.9073313544821989E-6</v>
      </c>
      <c r="BI724" s="5">
        <f t="shared" si="946"/>
        <v>3.6914660549544745E-6</v>
      </c>
      <c r="BJ724" s="8">
        <f t="shared" si="947"/>
        <v>0.78567135261813437</v>
      </c>
      <c r="BK724" s="8">
        <f t="shared" si="948"/>
        <v>0.14215822805651385</v>
      </c>
      <c r="BL724" s="8">
        <f t="shared" si="949"/>
        <v>6.2777299789586821E-2</v>
      </c>
      <c r="BM724" s="8">
        <f t="shared" si="950"/>
        <v>0.62182473898740809</v>
      </c>
      <c r="BN724" s="8">
        <f t="shared" si="951"/>
        <v>0.35859183428231395</v>
      </c>
    </row>
    <row r="725" spans="1:66" x14ac:dyDescent="0.25">
      <c r="A725" t="s">
        <v>340</v>
      </c>
      <c r="B725" t="s">
        <v>361</v>
      </c>
      <c r="C725" t="s">
        <v>405</v>
      </c>
      <c r="D725" t="s">
        <v>528</v>
      </c>
      <c r="E725">
        <f>VLOOKUP(A725,home!$A$2:$E$405,3,FALSE)</f>
        <v>1.3684000000000001</v>
      </c>
      <c r="F725">
        <f>VLOOKUP(B725,home!$B$2:$E$405,3,FALSE)</f>
        <v>0.65390000000000004</v>
      </c>
      <c r="G725">
        <f>VLOOKUP(C725,away!$B$2:$E$405,4,FALSE)</f>
        <v>0.96160000000000001</v>
      </c>
      <c r="H725">
        <f>VLOOKUP(A725,away!$A$2:$E$405,3,FALSE)</f>
        <v>1.1395</v>
      </c>
      <c r="I725">
        <f>VLOOKUP(C725,away!$B$2:$E$405,3,FALSE)</f>
        <v>0.73899999999999999</v>
      </c>
      <c r="J725">
        <f>VLOOKUP(B725,home!$B$2:$E$405,4,FALSE)</f>
        <v>1.3855999999999999</v>
      </c>
      <c r="K725" s="3">
        <f t="shared" si="896"/>
        <v>0.86043656441600014</v>
      </c>
      <c r="L725" s="3">
        <f t="shared" si="897"/>
        <v>1.1668005967999999</v>
      </c>
      <c r="M725" s="5">
        <f t="shared" si="898"/>
        <v>0.13169888174227351</v>
      </c>
      <c r="N725" s="5">
        <f t="shared" si="899"/>
        <v>0.1133185333437509</v>
      </c>
      <c r="O725" s="5">
        <f t="shared" si="900"/>
        <v>0.15366633381477734</v>
      </c>
      <c r="P725" s="5">
        <f t="shared" si="901"/>
        <v>0.13222013233398924</v>
      </c>
      <c r="Q725" s="5">
        <f t="shared" si="902"/>
        <v>4.8751704757478496E-2</v>
      </c>
      <c r="R725" s="5">
        <f t="shared" si="903"/>
        <v>8.9648985001575143E-2</v>
      </c>
      <c r="S725" s="5">
        <f t="shared" si="904"/>
        <v>3.3185861495447506E-2</v>
      </c>
      <c r="T725" s="5">
        <f t="shared" si="905"/>
        <v>5.6883518206043308E-2</v>
      </c>
      <c r="U725" s="5">
        <f t="shared" si="906"/>
        <v>7.7137264658136834E-2</v>
      </c>
      <c r="V725" s="5">
        <f t="shared" si="907"/>
        <v>3.7019119680844143E-3</v>
      </c>
      <c r="W725" s="5">
        <f t="shared" si="908"/>
        <v>1.3982583116982656E-2</v>
      </c>
      <c r="X725" s="5">
        <f t="shared" si="909"/>
        <v>1.6314886325700967E-2</v>
      </c>
      <c r="Y725" s="5">
        <f t="shared" si="910"/>
        <v>9.5181095507760258E-3</v>
      </c>
      <c r="Z725" s="5">
        <f t="shared" si="911"/>
        <v>3.4867496400784029E-2</v>
      </c>
      <c r="AA725" s="5">
        <f t="shared" si="912"/>
        <v>3.0001268812877856E-2</v>
      </c>
      <c r="AB725" s="5">
        <f t="shared" si="913"/>
        <v>1.2907094332736759E-2</v>
      </c>
      <c r="AC725" s="5">
        <f t="shared" si="914"/>
        <v>2.3228523461704334E-4</v>
      </c>
      <c r="AD725" s="5">
        <f t="shared" si="915"/>
        <v>3.0077814447094296E-3</v>
      </c>
      <c r="AE725" s="5">
        <f t="shared" si="916"/>
        <v>3.5094811847309285E-3</v>
      </c>
      <c r="AF725" s="5">
        <f t="shared" si="917"/>
        <v>2.0474323704012098E-3</v>
      </c>
      <c r="AG725" s="5">
        <f t="shared" si="918"/>
        <v>7.9631510389725649E-4</v>
      </c>
      <c r="AH725" s="5">
        <f t="shared" si="919"/>
        <v>1.0170853902339169E-2</v>
      </c>
      <c r="AI725" s="5">
        <f t="shared" si="920"/>
        <v>8.7513745889057828E-3</v>
      </c>
      <c r="AJ725" s="5">
        <f t="shared" si="921"/>
        <v>3.7650013425977891E-3</v>
      </c>
      <c r="AK725" s="5">
        <f t="shared" si="922"/>
        <v>1.0798482734154899E-3</v>
      </c>
      <c r="AL725" s="5">
        <f t="shared" si="923"/>
        <v>9.328183824795173E-6</v>
      </c>
      <c r="AM725" s="5">
        <f t="shared" si="924"/>
        <v>5.1760102655999522E-4</v>
      </c>
      <c r="AN725" s="5">
        <f t="shared" si="925"/>
        <v>6.0393718669449507E-4</v>
      </c>
      <c r="AO725" s="5">
        <f t="shared" si="926"/>
        <v>3.5233713493242503E-4</v>
      </c>
      <c r="AP725" s="5">
        <f t="shared" si="927"/>
        <v>1.3703572643798518E-4</v>
      </c>
      <c r="AQ725" s="5">
        <f t="shared" si="928"/>
        <v>3.9973341847690683E-5</v>
      </c>
      <c r="AR725" s="5">
        <f t="shared" si="929"/>
        <v>2.3734716806429884E-3</v>
      </c>
      <c r="AS725" s="5">
        <f t="shared" si="930"/>
        <v>2.0422218186311224E-3</v>
      </c>
      <c r="AT725" s="5">
        <f t="shared" si="931"/>
        <v>8.7860116269917955E-4</v>
      </c>
      <c r="AU725" s="5">
        <f t="shared" si="932"/>
        <v>2.5199352197492845E-4</v>
      </c>
      <c r="AV725" s="5">
        <f t="shared" si="933"/>
        <v>5.4206110075798793E-5</v>
      </c>
      <c r="AW725" s="5">
        <f t="shared" si="934"/>
        <v>2.6014177262083345E-7</v>
      </c>
      <c r="AX725" s="5">
        <f t="shared" si="935"/>
        <v>7.4227141505246166E-5</v>
      </c>
      <c r="AY725" s="5">
        <f t="shared" si="936"/>
        <v>8.6608273007079273E-5</v>
      </c>
      <c r="AZ725" s="5">
        <f t="shared" si="937"/>
        <v>5.0527292316238732E-5</v>
      </c>
      <c r="BA725" s="5">
        <f t="shared" si="938"/>
        <v>1.9651758276425129E-5</v>
      </c>
      <c r="BB725" s="5">
        <f t="shared" si="939"/>
        <v>5.732420821275547E-6</v>
      </c>
      <c r="BC725" s="5">
        <f t="shared" si="940"/>
        <v>1.3377184070746099E-6</v>
      </c>
      <c r="BD725" s="5">
        <f t="shared" si="941"/>
        <v>4.6156136224368978E-4</v>
      </c>
      <c r="BE725" s="5">
        <f t="shared" si="942"/>
        <v>3.9714427279612932E-4</v>
      </c>
      <c r="BF725" s="5">
        <f t="shared" si="943"/>
        <v>1.7085872683109615E-4</v>
      </c>
      <c r="BG725" s="5">
        <f t="shared" si="944"/>
        <v>4.9004365305013412E-5</v>
      </c>
      <c r="BH725" s="5">
        <f t="shared" si="945"/>
        <v>1.0541286931108091E-5</v>
      </c>
      <c r="BI725" s="5">
        <f t="shared" si="946"/>
        <v>1.8140217423051862E-6</v>
      </c>
      <c r="BJ725" s="8">
        <f t="shared" si="947"/>
        <v>0.27001931442527727</v>
      </c>
      <c r="BK725" s="8">
        <f t="shared" si="948"/>
        <v>0.30113500923124359</v>
      </c>
      <c r="BL725" s="8">
        <f t="shared" si="949"/>
        <v>0.39381944305723554</v>
      </c>
      <c r="BM725" s="8">
        <f t="shared" si="950"/>
        <v>0.33045034398946133</v>
      </c>
      <c r="BN725" s="8">
        <f t="shared" si="951"/>
        <v>0.66930457099384466</v>
      </c>
    </row>
    <row r="726" spans="1:66" x14ac:dyDescent="0.25">
      <c r="A726" t="s">
        <v>340</v>
      </c>
      <c r="B726" t="s">
        <v>430</v>
      </c>
      <c r="C726" t="s">
        <v>387</v>
      </c>
      <c r="D726" t="s">
        <v>528</v>
      </c>
      <c r="E726">
        <f>VLOOKUP(A726,home!$A$2:$E$405,3,FALSE)</f>
        <v>1.3684000000000001</v>
      </c>
      <c r="F726">
        <f>VLOOKUP(B726,home!$B$2:$E$405,3,FALSE)</f>
        <v>1.32</v>
      </c>
      <c r="G726">
        <f>VLOOKUP(C726,away!$B$2:$E$405,4,FALSE)</f>
        <v>1.5385</v>
      </c>
      <c r="H726">
        <f>VLOOKUP(A726,away!$A$2:$E$405,3,FALSE)</f>
        <v>1.1395</v>
      </c>
      <c r="I726">
        <f>VLOOKUP(C726,away!$B$2:$E$405,3,FALSE)</f>
        <v>1.0161</v>
      </c>
      <c r="J726">
        <f>VLOOKUP(B726,home!$B$2:$E$405,4,FALSE)</f>
        <v>1.105</v>
      </c>
      <c r="K726" s="3">
        <f t="shared" si="896"/>
        <v>2.778974088</v>
      </c>
      <c r="L726" s="3">
        <f t="shared" si="897"/>
        <v>1.27941977475</v>
      </c>
      <c r="M726" s="5">
        <f t="shared" si="898"/>
        <v>1.7276745667837313E-2</v>
      </c>
      <c r="N726" s="5">
        <f t="shared" si="899"/>
        <v>4.8011628535886156E-2</v>
      </c>
      <c r="O726" s="5">
        <f t="shared" si="900"/>
        <v>2.2104210050757456E-2</v>
      </c>
      <c r="P726" s="5">
        <f t="shared" si="901"/>
        <v>6.1427026966764137E-2</v>
      </c>
      <c r="Q726" s="5">
        <f t="shared" si="902"/>
        <v>6.6711535811954506E-2</v>
      </c>
      <c r="R726" s="5">
        <f t="shared" si="903"/>
        <v>1.4140281722083398E-2</v>
      </c>
      <c r="S726" s="5">
        <f t="shared" si="904"/>
        <v>5.460055548829388E-2</v>
      </c>
      <c r="T726" s="5">
        <f t="shared" si="905"/>
        <v>8.535205812175739E-2</v>
      </c>
      <c r="U726" s="5">
        <f t="shared" si="906"/>
        <v>3.9295476502689781E-2</v>
      </c>
      <c r="V726" s="5">
        <f t="shared" si="907"/>
        <v>2.1570097484167213E-2</v>
      </c>
      <c r="W726" s="5">
        <f t="shared" si="908"/>
        <v>6.1796543130701868E-2</v>
      </c>
      <c r="X726" s="5">
        <f t="shared" si="909"/>
        <v>7.9063719292611259E-2</v>
      </c>
      <c r="Y726" s="5">
        <f t="shared" si="910"/>
        <v>5.0577842964124965E-2</v>
      </c>
      <c r="Z726" s="5">
        <f t="shared" si="911"/>
        <v>6.030452018589828E-3</v>
      </c>
      <c r="AA726" s="5">
        <f t="shared" si="912"/>
        <v>1.6758469898588427E-2</v>
      </c>
      <c r="AB726" s="5">
        <f t="shared" si="913"/>
        <v>2.3285676801352614E-2</v>
      </c>
      <c r="AC726" s="5">
        <f t="shared" si="914"/>
        <v>4.7932455904524367E-3</v>
      </c>
      <c r="AD726" s="5">
        <f t="shared" si="915"/>
        <v>4.2932748022048731E-2</v>
      </c>
      <c r="AE726" s="5">
        <f t="shared" si="916"/>
        <v>5.4929006803768103E-2</v>
      </c>
      <c r="AF726" s="5">
        <f t="shared" si="917"/>
        <v>3.5138628756059102E-2</v>
      </c>
      <c r="AG726" s="5">
        <f t="shared" si="918"/>
        <v>1.4985685496033673E-2</v>
      </c>
      <c r="AH726" s="5">
        <f t="shared" si="919"/>
        <v>1.9288698908162204E-3</v>
      </c>
      <c r="AI726" s="5">
        <f t="shared" si="920"/>
        <v>5.3602794457016656E-3</v>
      </c>
      <c r="AJ726" s="5">
        <f t="shared" si="921"/>
        <v>7.4480388420219666E-3</v>
      </c>
      <c r="AK726" s="5">
        <f t="shared" si="922"/>
        <v>6.8993023161321903E-3</v>
      </c>
      <c r="AL726" s="5">
        <f t="shared" si="923"/>
        <v>6.8169047991756835E-4</v>
      </c>
      <c r="AM726" s="5">
        <f t="shared" si="924"/>
        <v>2.3861798855981321E-2</v>
      </c>
      <c r="AN726" s="5">
        <f t="shared" si="925"/>
        <v>3.0529257317449432E-2</v>
      </c>
      <c r="AO726" s="5">
        <f t="shared" si="926"/>
        <v>1.9529867760187971E-2</v>
      </c>
      <c r="AP726" s="5">
        <f t="shared" si="927"/>
        <v>8.3289663368789953E-3</v>
      </c>
      <c r="AQ726" s="5">
        <f t="shared" si="928"/>
        <v>2.6640610586575143E-3</v>
      </c>
      <c r="AR726" s="5">
        <f t="shared" si="929"/>
        <v>4.9356685624602891E-4</v>
      </c>
      <c r="AS726" s="5">
        <f t="shared" si="930"/>
        <v>1.3716095042033351E-3</v>
      </c>
      <c r="AT726" s="5">
        <f t="shared" si="931"/>
        <v>1.9058336355177979E-3</v>
      </c>
      <c r="AU726" s="5">
        <f t="shared" si="932"/>
        <v>1.765420763047599E-3</v>
      </c>
      <c r="AV726" s="5">
        <f t="shared" si="933"/>
        <v>1.2265146387316166E-3</v>
      </c>
      <c r="AW726" s="5">
        <f t="shared" si="934"/>
        <v>6.7325918089803952E-5</v>
      </c>
      <c r="AX726" s="5">
        <f t="shared" si="935"/>
        <v>1.1051886785640027E-2</v>
      </c>
      <c r="AY726" s="5">
        <f t="shared" si="936"/>
        <v>1.4140002501846067E-2</v>
      </c>
      <c r="AZ726" s="5">
        <f t="shared" si="937"/>
        <v>9.0454994079381661E-3</v>
      </c>
      <c r="BA726" s="5">
        <f t="shared" si="938"/>
        <v>3.8576636050018363E-3</v>
      </c>
      <c r="BB726" s="5">
        <f t="shared" si="939"/>
        <v>1.2338927751431807E-3</v>
      </c>
      <c r="BC726" s="5">
        <f t="shared" si="940"/>
        <v>3.1573336328786795E-4</v>
      </c>
      <c r="BD726" s="5">
        <f t="shared" si="941"/>
        <v>1.0524653267372658E-4</v>
      </c>
      <c r="BE726" s="5">
        <f t="shared" si="942"/>
        <v>2.9247738715213156E-4</v>
      </c>
      <c r="BF726" s="5">
        <f t="shared" si="943"/>
        <v>4.0639354011085883E-4</v>
      </c>
      <c r="BG726" s="5">
        <f t="shared" si="944"/>
        <v>3.7645237249955517E-4</v>
      </c>
      <c r="BH726" s="5">
        <f t="shared" si="945"/>
        <v>2.6153784713559697E-4</v>
      </c>
      <c r="BI726" s="5">
        <f t="shared" si="946"/>
        <v>1.4536138004422568E-4</v>
      </c>
      <c r="BJ726" s="8">
        <f t="shared" si="947"/>
        <v>0.66405802670295799</v>
      </c>
      <c r="BK726" s="8">
        <f t="shared" si="948"/>
        <v>0.17448936417927863</v>
      </c>
      <c r="BL726" s="8">
        <f t="shared" si="949"/>
        <v>0.14557101992750615</v>
      </c>
      <c r="BM726" s="8">
        <f t="shared" si="950"/>
        <v>0.74640475748929314</v>
      </c>
      <c r="BN726" s="8">
        <f t="shared" si="951"/>
        <v>0.22967142875528293</v>
      </c>
    </row>
    <row r="727" spans="1:66" s="10" customFormat="1" x14ac:dyDescent="0.25">
      <c r="A727" t="s">
        <v>340</v>
      </c>
      <c r="B727" t="s">
        <v>353</v>
      </c>
      <c r="C727" t="s">
        <v>431</v>
      </c>
      <c r="D727" t="s">
        <v>528</v>
      </c>
      <c r="E727">
        <f>VLOOKUP(A727,home!$A$2:$E$405,3,FALSE)</f>
        <v>1.3684000000000001</v>
      </c>
      <c r="F727">
        <f>VLOOKUP(B727,home!$B$2:$E$405,3,FALSE)</f>
        <v>1.5769</v>
      </c>
      <c r="G727">
        <f>VLOOKUP(C727,away!$B$2:$E$405,4,FALSE)</f>
        <v>0.80769999999999997</v>
      </c>
      <c r="H727">
        <f>VLOOKUP(A727,away!$A$2:$E$405,3,FALSE)</f>
        <v>1.1395</v>
      </c>
      <c r="I727">
        <f>VLOOKUP(C727,away!$B$2:$E$405,3,FALSE)</f>
        <v>1.4318</v>
      </c>
      <c r="J727">
        <f>VLOOKUP(B727,home!$B$2:$E$405,4,FALSE)</f>
        <v>0.5081</v>
      </c>
      <c r="K727" s="3">
        <f t="shared" si="896"/>
        <v>1.7428792586919999</v>
      </c>
      <c r="L727" s="3">
        <f t="shared" si="897"/>
        <v>0.82898349240999991</v>
      </c>
      <c r="M727" s="5">
        <f t="shared" si="898"/>
        <v>7.6393111453034332E-2</v>
      </c>
      <c r="N727" s="5">
        <f t="shared" si="899"/>
        <v>0.13314396945843981</v>
      </c>
      <c r="O727" s="5">
        <f t="shared" si="900"/>
        <v>6.3328628328402761E-2</v>
      </c>
      <c r="P727" s="5">
        <f t="shared" si="901"/>
        <v>0.11037415279498781</v>
      </c>
      <c r="Q727" s="5">
        <f t="shared" si="902"/>
        <v>0.11602693139451793</v>
      </c>
      <c r="R727" s="5">
        <f t="shared" si="903"/>
        <v>2.6249193740607083E-2</v>
      </c>
      <c r="S727" s="5">
        <f t="shared" si="904"/>
        <v>3.986764439062334E-2</v>
      </c>
      <c r="T727" s="5">
        <f t="shared" si="905"/>
        <v>9.6184410801042938E-2</v>
      </c>
      <c r="U727" s="5">
        <f t="shared" si="906"/>
        <v>4.5749175327891967E-2</v>
      </c>
      <c r="V727" s="5">
        <f t="shared" si="907"/>
        <v>6.4001661782354001E-3</v>
      </c>
      <c r="W727" s="5">
        <f t="shared" si="908"/>
        <v>6.7406977392394984E-2</v>
      </c>
      <c r="X727" s="5">
        <f t="shared" si="909"/>
        <v>5.58792715315495E-2</v>
      </c>
      <c r="Y727" s="5">
        <f t="shared" si="910"/>
        <v>2.3161496833775289E-2</v>
      </c>
      <c r="Z727" s="5">
        <f t="shared" si="911"/>
        <v>7.2533827666783918E-3</v>
      </c>
      <c r="AA727" s="5">
        <f t="shared" si="912"/>
        <v>1.2641770379397765E-2</v>
      </c>
      <c r="AB727" s="5">
        <f t="shared" si="913"/>
        <v>1.101653969369963E-2</v>
      </c>
      <c r="AC727" s="5">
        <f t="shared" si="914"/>
        <v>5.7794225997078472E-4</v>
      </c>
      <c r="AD727" s="5">
        <f t="shared" si="915"/>
        <v>2.9370555697081451E-2</v>
      </c>
      <c r="AE727" s="5">
        <f t="shared" si="916"/>
        <v>2.4347705835789001E-2</v>
      </c>
      <c r="AF727" s="5">
        <f t="shared" si="917"/>
        <v>1.0091923107961849E-2</v>
      </c>
      <c r="AG727" s="5">
        <f t="shared" si="918"/>
        <v>2.7886792210571323E-3</v>
      </c>
      <c r="AH727" s="5">
        <f t="shared" si="919"/>
        <v>1.5032336444268898E-3</v>
      </c>
      <c r="AI727" s="5">
        <f t="shared" si="920"/>
        <v>2.6199547398396113E-3</v>
      </c>
      <c r="AJ727" s="5">
        <f t="shared" si="921"/>
        <v>2.2831323873891266E-3</v>
      </c>
      <c r="AK727" s="5">
        <f t="shared" si="922"/>
        <v>1.3264080276094855E-3</v>
      </c>
      <c r="AL727" s="5">
        <f t="shared" si="923"/>
        <v>3.340085832106119E-5</v>
      </c>
      <c r="AM727" s="5">
        <f t="shared" si="924"/>
        <v>1.0237866468140275E-2</v>
      </c>
      <c r="AN727" s="5">
        <f t="shared" si="925"/>
        <v>8.4870222995861565E-3</v>
      </c>
      <c r="AO727" s="5">
        <f t="shared" si="926"/>
        <v>3.5178006930362393E-3</v>
      </c>
      <c r="AP727" s="5">
        <f t="shared" si="927"/>
        <v>9.7206623470516692E-4</v>
      </c>
      <c r="AQ727" s="5">
        <f t="shared" si="928"/>
        <v>2.014567155249319E-4</v>
      </c>
      <c r="AR727" s="5">
        <f t="shared" si="929"/>
        <v>2.4923117529304309E-4</v>
      </c>
      <c r="AS727" s="5">
        <f t="shared" si="930"/>
        <v>4.343798460376749E-4</v>
      </c>
      <c r="AT727" s="5">
        <f t="shared" si="931"/>
        <v>3.7853581202644391E-4</v>
      </c>
      <c r="AU727" s="5">
        <f t="shared" si="932"/>
        <v>2.1991407181767427E-4</v>
      </c>
      <c r="AV727" s="5">
        <f t="shared" si="933"/>
        <v>9.582091861638187E-5</v>
      </c>
      <c r="AW727" s="5">
        <f t="shared" si="934"/>
        <v>1.3405046060406708E-6</v>
      </c>
      <c r="AX727" s="5">
        <f t="shared" si="935"/>
        <v>2.9738941867633374E-3</v>
      </c>
      <c r="AY727" s="5">
        <f t="shared" si="936"/>
        <v>2.4653091890008681E-3</v>
      </c>
      <c r="AZ727" s="5">
        <f t="shared" si="937"/>
        <v>1.0218503106842018E-3</v>
      </c>
      <c r="BA727" s="5">
        <f t="shared" si="938"/>
        <v>2.823656797570778E-4</v>
      </c>
      <c r="BB727" s="5">
        <f t="shared" si="939"/>
        <v>5.8519121835436467E-5</v>
      </c>
      <c r="BC727" s="5">
        <f t="shared" si="940"/>
        <v>9.702277198381285E-6</v>
      </c>
      <c r="BD727" s="5">
        <f t="shared" si="941"/>
        <v>3.4434755018645948E-5</v>
      </c>
      <c r="BE727" s="5">
        <f t="shared" si="942"/>
        <v>6.0015620300138288E-5</v>
      </c>
      <c r="BF727" s="5">
        <f t="shared" si="943"/>
        <v>5.2299989909322775E-5</v>
      </c>
      <c r="BG727" s="5">
        <f t="shared" si="944"/>
        <v>3.0384189214253182E-5</v>
      </c>
      <c r="BH727" s="5">
        <f t="shared" si="945"/>
        <v>1.3238993293423767E-5</v>
      </c>
      <c r="BI727" s="5">
        <f t="shared" si="946"/>
        <v>4.6147933634141508E-6</v>
      </c>
      <c r="BJ727" s="8">
        <f t="shared" si="947"/>
        <v>0.58862977444984188</v>
      </c>
      <c r="BK727" s="8">
        <f t="shared" si="948"/>
        <v>0.23611172712417364</v>
      </c>
      <c r="BL727" s="8">
        <f t="shared" si="949"/>
        <v>0.1682909064341547</v>
      </c>
      <c r="BM727" s="8">
        <f t="shared" si="950"/>
        <v>0.47230583492046402</v>
      </c>
      <c r="BN727" s="8">
        <f t="shared" si="951"/>
        <v>0.52551598716998971</v>
      </c>
    </row>
    <row r="728" spans="1:66" x14ac:dyDescent="0.25">
      <c r="A728" t="s">
        <v>342</v>
      </c>
      <c r="B728" t="s">
        <v>516</v>
      </c>
      <c r="C728" t="s">
        <v>348</v>
      </c>
      <c r="D728" t="s">
        <v>528</v>
      </c>
      <c r="E728">
        <f>VLOOKUP(A728,home!$A$2:$E$405,3,FALSE)</f>
        <v>1.1741999999999999</v>
      </c>
      <c r="F728" t="e">
        <f>VLOOKUP(B728,home!$B$2:$E$405,3,FALSE)</f>
        <v>#N/A</v>
      </c>
      <c r="G728">
        <f>VLOOKUP(C728,away!$B$2:$E$405,4,FALSE)</f>
        <v>0.93679999999999997</v>
      </c>
      <c r="H728">
        <f>VLOOKUP(A728,away!$A$2:$E$405,3,FALSE)</f>
        <v>0.85970000000000002</v>
      </c>
      <c r="I728">
        <f>VLOOKUP(C728,away!$B$2:$E$405,3,FALSE)</f>
        <v>1.454</v>
      </c>
      <c r="J728" t="e">
        <f>VLOOKUP(B728,home!$B$2:$E$405,4,FALSE)</f>
        <v>#N/A</v>
      </c>
      <c r="K728" s="3" t="e">
        <f t="shared" si="896"/>
        <v>#N/A</v>
      </c>
      <c r="L728" s="3" t="e">
        <f t="shared" si="897"/>
        <v>#N/A</v>
      </c>
      <c r="M728" s="5" t="e">
        <f t="shared" si="898"/>
        <v>#N/A</v>
      </c>
      <c r="N728" s="5" t="e">
        <f t="shared" si="899"/>
        <v>#N/A</v>
      </c>
      <c r="O728" s="5" t="e">
        <f t="shared" si="900"/>
        <v>#N/A</v>
      </c>
      <c r="P728" s="5" t="e">
        <f t="shared" si="901"/>
        <v>#N/A</v>
      </c>
      <c r="Q728" s="5" t="e">
        <f t="shared" si="902"/>
        <v>#N/A</v>
      </c>
      <c r="R728" s="5" t="e">
        <f t="shared" si="903"/>
        <v>#N/A</v>
      </c>
      <c r="S728" s="5" t="e">
        <f t="shared" si="904"/>
        <v>#N/A</v>
      </c>
      <c r="T728" s="5" t="e">
        <f t="shared" si="905"/>
        <v>#N/A</v>
      </c>
      <c r="U728" s="5" t="e">
        <f t="shared" si="906"/>
        <v>#N/A</v>
      </c>
      <c r="V728" s="5" t="e">
        <f t="shared" si="907"/>
        <v>#N/A</v>
      </c>
      <c r="W728" s="5" t="e">
        <f t="shared" si="908"/>
        <v>#N/A</v>
      </c>
      <c r="X728" s="5" t="e">
        <f t="shared" si="909"/>
        <v>#N/A</v>
      </c>
      <c r="Y728" s="5" t="e">
        <f t="shared" si="910"/>
        <v>#N/A</v>
      </c>
      <c r="Z728" s="5" t="e">
        <f t="shared" si="911"/>
        <v>#N/A</v>
      </c>
      <c r="AA728" s="5" t="e">
        <f t="shared" si="912"/>
        <v>#N/A</v>
      </c>
      <c r="AB728" s="5" t="e">
        <f t="shared" si="913"/>
        <v>#N/A</v>
      </c>
      <c r="AC728" s="5" t="e">
        <f t="shared" si="914"/>
        <v>#N/A</v>
      </c>
      <c r="AD728" s="5" t="e">
        <f t="shared" si="915"/>
        <v>#N/A</v>
      </c>
      <c r="AE728" s="5" t="e">
        <f t="shared" si="916"/>
        <v>#N/A</v>
      </c>
      <c r="AF728" s="5" t="e">
        <f t="shared" si="917"/>
        <v>#N/A</v>
      </c>
      <c r="AG728" s="5" t="e">
        <f t="shared" si="918"/>
        <v>#N/A</v>
      </c>
      <c r="AH728" s="5" t="e">
        <f t="shared" si="919"/>
        <v>#N/A</v>
      </c>
      <c r="AI728" s="5" t="e">
        <f t="shared" si="920"/>
        <v>#N/A</v>
      </c>
      <c r="AJ728" s="5" t="e">
        <f t="shared" si="921"/>
        <v>#N/A</v>
      </c>
      <c r="AK728" s="5" t="e">
        <f t="shared" si="922"/>
        <v>#N/A</v>
      </c>
      <c r="AL728" s="5" t="e">
        <f t="shared" si="923"/>
        <v>#N/A</v>
      </c>
      <c r="AM728" s="5" t="e">
        <f t="shared" si="924"/>
        <v>#N/A</v>
      </c>
      <c r="AN728" s="5" t="e">
        <f t="shared" si="925"/>
        <v>#N/A</v>
      </c>
      <c r="AO728" s="5" t="e">
        <f t="shared" si="926"/>
        <v>#N/A</v>
      </c>
      <c r="AP728" s="5" t="e">
        <f t="shared" si="927"/>
        <v>#N/A</v>
      </c>
      <c r="AQ728" s="5" t="e">
        <f t="shared" si="928"/>
        <v>#N/A</v>
      </c>
      <c r="AR728" s="5" t="e">
        <f t="shared" si="929"/>
        <v>#N/A</v>
      </c>
      <c r="AS728" s="5" t="e">
        <f t="shared" si="930"/>
        <v>#N/A</v>
      </c>
      <c r="AT728" s="5" t="e">
        <f t="shared" si="931"/>
        <v>#N/A</v>
      </c>
      <c r="AU728" s="5" t="e">
        <f t="shared" si="932"/>
        <v>#N/A</v>
      </c>
      <c r="AV728" s="5" t="e">
        <f t="shared" si="933"/>
        <v>#N/A</v>
      </c>
      <c r="AW728" s="5" t="e">
        <f t="shared" si="934"/>
        <v>#N/A</v>
      </c>
      <c r="AX728" s="5" t="e">
        <f t="shared" si="935"/>
        <v>#N/A</v>
      </c>
      <c r="AY728" s="5" t="e">
        <f t="shared" si="936"/>
        <v>#N/A</v>
      </c>
      <c r="AZ728" s="5" t="e">
        <f t="shared" si="937"/>
        <v>#N/A</v>
      </c>
      <c r="BA728" s="5" t="e">
        <f t="shared" si="938"/>
        <v>#N/A</v>
      </c>
      <c r="BB728" s="5" t="e">
        <f t="shared" si="939"/>
        <v>#N/A</v>
      </c>
      <c r="BC728" s="5" t="e">
        <f t="shared" si="940"/>
        <v>#N/A</v>
      </c>
      <c r="BD728" s="5" t="e">
        <f t="shared" si="941"/>
        <v>#N/A</v>
      </c>
      <c r="BE728" s="5" t="e">
        <f t="shared" si="942"/>
        <v>#N/A</v>
      </c>
      <c r="BF728" s="5" t="e">
        <f t="shared" si="943"/>
        <v>#N/A</v>
      </c>
      <c r="BG728" s="5" t="e">
        <f t="shared" si="944"/>
        <v>#N/A</v>
      </c>
      <c r="BH728" s="5" t="e">
        <f t="shared" si="945"/>
        <v>#N/A</v>
      </c>
      <c r="BI728" s="5" t="e">
        <f t="shared" si="946"/>
        <v>#N/A</v>
      </c>
      <c r="BJ728" s="8" t="e">
        <f t="shared" si="947"/>
        <v>#N/A</v>
      </c>
      <c r="BK728" s="8" t="e">
        <f t="shared" si="948"/>
        <v>#N/A</v>
      </c>
      <c r="BL728" s="8" t="e">
        <f t="shared" si="949"/>
        <v>#N/A</v>
      </c>
      <c r="BM728" s="8" t="e">
        <f t="shared" si="950"/>
        <v>#N/A</v>
      </c>
      <c r="BN728" s="8" t="e">
        <f t="shared" si="951"/>
        <v>#N/A</v>
      </c>
    </row>
    <row r="729" spans="1:66" x14ac:dyDescent="0.25">
      <c r="A729" t="s">
        <v>342</v>
      </c>
      <c r="B729" t="s">
        <v>398</v>
      </c>
      <c r="C729" t="s">
        <v>429</v>
      </c>
      <c r="D729" t="s">
        <v>528</v>
      </c>
      <c r="E729">
        <f>VLOOKUP(A729,home!$A$2:$E$405,3,FALSE)</f>
        <v>1.1741999999999999</v>
      </c>
      <c r="F729">
        <f>VLOOKUP(B729,home!$B$2:$E$405,3,FALSE)</f>
        <v>0.76649999999999996</v>
      </c>
      <c r="G729">
        <f>VLOOKUP(C729,away!$B$2:$E$405,4,FALSE)</f>
        <v>1.0385</v>
      </c>
      <c r="H729">
        <f>VLOOKUP(A729,away!$A$2:$E$405,3,FALSE)</f>
        <v>0.85970000000000002</v>
      </c>
      <c r="I729">
        <f>VLOOKUP(C729,away!$B$2:$E$405,3,FALSE)</f>
        <v>0.69279999999999997</v>
      </c>
      <c r="J729">
        <f>VLOOKUP(B729,home!$B$2:$E$405,4,FALSE)</f>
        <v>0.87239999999999995</v>
      </c>
      <c r="K729" s="3">
        <f t="shared" si="896"/>
        <v>0.93467523554999987</v>
      </c>
      <c r="L729" s="3">
        <f t="shared" si="897"/>
        <v>0.51960157958399988</v>
      </c>
      <c r="M729" s="5">
        <f t="shared" si="898"/>
        <v>0.23356921656052843</v>
      </c>
      <c r="N729" s="5">
        <f t="shared" si="899"/>
        <v>0.21831136250594083</v>
      </c>
      <c r="O729" s="5">
        <f t="shared" si="900"/>
        <v>0.1213629338670479</v>
      </c>
      <c r="P729" s="5">
        <f t="shared" si="901"/>
        <v>0.11343492879922205</v>
      </c>
      <c r="Q729" s="5">
        <f t="shared" si="902"/>
        <v>0.10202511208674081</v>
      </c>
      <c r="R729" s="5">
        <f t="shared" si="903"/>
        <v>3.1530186070133304E-2</v>
      </c>
      <c r="S729" s="5">
        <f t="shared" si="904"/>
        <v>1.377266583024868E-2</v>
      </c>
      <c r="T729" s="5">
        <f t="shared" si="905"/>
        <v>5.3012409397505164E-2</v>
      </c>
      <c r="U729" s="5">
        <f t="shared" si="906"/>
        <v>2.9470484092037168E-2</v>
      </c>
      <c r="V729" s="5">
        <f t="shared" si="907"/>
        <v>7.4320170879618502E-4</v>
      </c>
      <c r="W729" s="5">
        <f t="shared" si="908"/>
        <v>3.1786781890563207E-2</v>
      </c>
      <c r="X729" s="5">
        <f t="shared" si="909"/>
        <v>1.6516462080228722E-2</v>
      </c>
      <c r="Y729" s="5">
        <f t="shared" si="910"/>
        <v>4.2909898930130405E-3</v>
      </c>
      <c r="Z729" s="5">
        <f t="shared" si="911"/>
        <v>5.4610448288728991E-3</v>
      </c>
      <c r="AA729" s="5">
        <f t="shared" si="912"/>
        <v>5.1043033617758854E-3</v>
      </c>
      <c r="AB729" s="5">
        <f t="shared" si="913"/>
        <v>2.3854329734932659E-3</v>
      </c>
      <c r="AC729" s="5">
        <f t="shared" si="914"/>
        <v>2.2558899820523895E-5</v>
      </c>
      <c r="AD729" s="5">
        <f t="shared" si="915"/>
        <v>7.427579462734658E-3</v>
      </c>
      <c r="AE729" s="5">
        <f t="shared" si="916"/>
        <v>3.8593820213226053E-3</v>
      </c>
      <c r="AF729" s="5">
        <f t="shared" si="917"/>
        <v>1.002670497248658E-3</v>
      </c>
      <c r="AG729" s="5">
        <f t="shared" si="918"/>
        <v>1.7366305805755915E-4</v>
      </c>
      <c r="AH729" s="5">
        <f t="shared" si="919"/>
        <v>7.0939187981534793E-4</v>
      </c>
      <c r="AI729" s="5">
        <f t="shared" si="920"/>
        <v>6.6305102236366756E-4</v>
      </c>
      <c r="AJ729" s="5">
        <f t="shared" si="921"/>
        <v>3.0986868525471455E-4</v>
      </c>
      <c r="AK729" s="5">
        <f t="shared" si="922"/>
        <v>9.6542195460006387E-5</v>
      </c>
      <c r="AL729" s="5">
        <f t="shared" si="923"/>
        <v>4.3823706438930802E-7</v>
      </c>
      <c r="AM729" s="5">
        <f t="shared" si="924"/>
        <v>1.3884749167795722E-3</v>
      </c>
      <c r="AN729" s="5">
        <f t="shared" si="925"/>
        <v>7.2145375997142839E-4</v>
      </c>
      <c r="AO729" s="5">
        <f t="shared" si="926"/>
        <v>1.8743425663898504E-4</v>
      </c>
      <c r="AP729" s="5">
        <f t="shared" si="927"/>
        <v>3.2463711939256487E-5</v>
      </c>
      <c r="AQ729" s="5">
        <f t="shared" si="928"/>
        <v>4.2170490006994056E-6</v>
      </c>
      <c r="AR729" s="5">
        <f t="shared" si="929"/>
        <v>7.3720228259223581E-5</v>
      </c>
      <c r="AS729" s="5">
        <f t="shared" si="930"/>
        <v>6.8904471712989554E-5</v>
      </c>
      <c r="AT729" s="5">
        <f t="shared" si="931"/>
        <v>3.2201651664393406E-5</v>
      </c>
      <c r="AU729" s="5">
        <f t="shared" si="932"/>
        <v>1.0032695451505318E-5</v>
      </c>
      <c r="AV729" s="5">
        <f t="shared" si="933"/>
        <v>2.3443279960842862E-6</v>
      </c>
      <c r="AW729" s="5">
        <f t="shared" si="934"/>
        <v>5.9120459888860212E-9</v>
      </c>
      <c r="AX729" s="5">
        <f t="shared" si="935"/>
        <v>2.1629551998270203E-4</v>
      </c>
      <c r="AY729" s="5">
        <f t="shared" si="936"/>
        <v>1.1238749383995459E-4</v>
      </c>
      <c r="AZ729" s="5">
        <f t="shared" si="937"/>
        <v>2.9198359662363728E-5</v>
      </c>
      <c r="BA729" s="5">
        <f t="shared" si="938"/>
        <v>5.0571712672753142E-6</v>
      </c>
      <c r="BB729" s="5">
        <f t="shared" si="939"/>
        <v>6.5692854467576776E-7</v>
      </c>
      <c r="BC729" s="5">
        <f t="shared" si="940"/>
        <v>6.8268221897469452E-8</v>
      </c>
      <c r="BD729" s="5">
        <f t="shared" si="941"/>
        <v>6.3841911751309315E-6</v>
      </c>
      <c r="BE729" s="5">
        <f t="shared" si="942"/>
        <v>5.9671453904117339E-6</v>
      </c>
      <c r="BF729" s="5">
        <f t="shared" si="943"/>
        <v>2.7886715116720912E-6</v>
      </c>
      <c r="BG729" s="5">
        <f t="shared" si="944"/>
        <v>8.6883406734789545E-7</v>
      </c>
      <c r="BH729" s="5">
        <f t="shared" si="945"/>
        <v>2.0301942163806464E-7</v>
      </c>
      <c r="BI729" s="5">
        <f t="shared" si="946"/>
        <v>3.7951445148156577E-8</v>
      </c>
      <c r="BJ729" s="8">
        <f t="shared" si="947"/>
        <v>0.4411041203292041</v>
      </c>
      <c r="BK729" s="8">
        <f t="shared" si="948"/>
        <v>0.3616553975295202</v>
      </c>
      <c r="BL729" s="8">
        <f t="shared" si="949"/>
        <v>0.19183564733547681</v>
      </c>
      <c r="BM729" s="8">
        <f t="shared" si="950"/>
        <v>0.17971008855166673</v>
      </c>
      <c r="BN729" s="8">
        <f t="shared" si="951"/>
        <v>0.82023373988961334</v>
      </c>
    </row>
    <row r="730" spans="1:66" x14ac:dyDescent="0.25">
      <c r="A730" t="s">
        <v>342</v>
      </c>
      <c r="B730" t="s">
        <v>515</v>
      </c>
      <c r="C730" t="s">
        <v>384</v>
      </c>
      <c r="D730" t="s">
        <v>528</v>
      </c>
      <c r="E730">
        <f>VLOOKUP(A730,home!$A$2:$E$405,3,FALSE)</f>
        <v>1.1741999999999999</v>
      </c>
      <c r="F730" t="e">
        <f>VLOOKUP(B730,home!$B$2:$E$405,3,FALSE)</f>
        <v>#N/A</v>
      </c>
      <c r="G730">
        <f>VLOOKUP(C730,away!$B$2:$E$405,4,FALSE)</f>
        <v>1.0646</v>
      </c>
      <c r="H730">
        <f>VLOOKUP(A730,away!$A$2:$E$405,3,FALSE)</f>
        <v>0.85970000000000002</v>
      </c>
      <c r="I730">
        <f>VLOOKUP(C730,away!$B$2:$E$405,3,FALSE)</f>
        <v>1.2795000000000001</v>
      </c>
      <c r="J730" t="e">
        <f>VLOOKUP(B730,home!$B$2:$E$405,4,FALSE)</f>
        <v>#N/A</v>
      </c>
      <c r="K730" s="3" t="e">
        <f t="shared" si="896"/>
        <v>#N/A</v>
      </c>
      <c r="L730" s="3" t="e">
        <f t="shared" si="897"/>
        <v>#N/A</v>
      </c>
      <c r="M730" s="5" t="e">
        <f t="shared" si="898"/>
        <v>#N/A</v>
      </c>
      <c r="N730" s="5" t="e">
        <f t="shared" si="899"/>
        <v>#N/A</v>
      </c>
      <c r="O730" s="5" t="e">
        <f t="shared" si="900"/>
        <v>#N/A</v>
      </c>
      <c r="P730" s="5" t="e">
        <f t="shared" si="901"/>
        <v>#N/A</v>
      </c>
      <c r="Q730" s="5" t="e">
        <f t="shared" si="902"/>
        <v>#N/A</v>
      </c>
      <c r="R730" s="5" t="e">
        <f t="shared" si="903"/>
        <v>#N/A</v>
      </c>
      <c r="S730" s="5" t="e">
        <f t="shared" si="904"/>
        <v>#N/A</v>
      </c>
      <c r="T730" s="5" t="e">
        <f t="shared" si="905"/>
        <v>#N/A</v>
      </c>
      <c r="U730" s="5" t="e">
        <f t="shared" si="906"/>
        <v>#N/A</v>
      </c>
      <c r="V730" s="5" t="e">
        <f t="shared" si="907"/>
        <v>#N/A</v>
      </c>
      <c r="W730" s="5" t="e">
        <f t="shared" si="908"/>
        <v>#N/A</v>
      </c>
      <c r="X730" s="5" t="e">
        <f t="shared" si="909"/>
        <v>#N/A</v>
      </c>
      <c r="Y730" s="5" t="e">
        <f t="shared" si="910"/>
        <v>#N/A</v>
      </c>
      <c r="Z730" s="5" t="e">
        <f t="shared" si="911"/>
        <v>#N/A</v>
      </c>
      <c r="AA730" s="5" t="e">
        <f t="shared" si="912"/>
        <v>#N/A</v>
      </c>
      <c r="AB730" s="5" t="e">
        <f t="shared" si="913"/>
        <v>#N/A</v>
      </c>
      <c r="AC730" s="5" t="e">
        <f t="shared" si="914"/>
        <v>#N/A</v>
      </c>
      <c r="AD730" s="5" t="e">
        <f t="shared" si="915"/>
        <v>#N/A</v>
      </c>
      <c r="AE730" s="5" t="e">
        <f t="shared" si="916"/>
        <v>#N/A</v>
      </c>
      <c r="AF730" s="5" t="e">
        <f t="shared" si="917"/>
        <v>#N/A</v>
      </c>
      <c r="AG730" s="5" t="e">
        <f t="shared" si="918"/>
        <v>#N/A</v>
      </c>
      <c r="AH730" s="5" t="e">
        <f t="shared" si="919"/>
        <v>#N/A</v>
      </c>
      <c r="AI730" s="5" t="e">
        <f t="shared" si="920"/>
        <v>#N/A</v>
      </c>
      <c r="AJ730" s="5" t="e">
        <f t="shared" si="921"/>
        <v>#N/A</v>
      </c>
      <c r="AK730" s="5" t="e">
        <f t="shared" si="922"/>
        <v>#N/A</v>
      </c>
      <c r="AL730" s="5" t="e">
        <f t="shared" si="923"/>
        <v>#N/A</v>
      </c>
      <c r="AM730" s="5" t="e">
        <f t="shared" si="924"/>
        <v>#N/A</v>
      </c>
      <c r="AN730" s="5" t="e">
        <f t="shared" si="925"/>
        <v>#N/A</v>
      </c>
      <c r="AO730" s="5" t="e">
        <f t="shared" si="926"/>
        <v>#N/A</v>
      </c>
      <c r="AP730" s="5" t="e">
        <f t="shared" si="927"/>
        <v>#N/A</v>
      </c>
      <c r="AQ730" s="5" t="e">
        <f t="shared" si="928"/>
        <v>#N/A</v>
      </c>
      <c r="AR730" s="5" t="e">
        <f t="shared" si="929"/>
        <v>#N/A</v>
      </c>
      <c r="AS730" s="5" t="e">
        <f t="shared" si="930"/>
        <v>#N/A</v>
      </c>
      <c r="AT730" s="5" t="e">
        <f t="shared" si="931"/>
        <v>#N/A</v>
      </c>
      <c r="AU730" s="5" t="e">
        <f t="shared" si="932"/>
        <v>#N/A</v>
      </c>
      <c r="AV730" s="5" t="e">
        <f t="shared" si="933"/>
        <v>#N/A</v>
      </c>
      <c r="AW730" s="5" t="e">
        <f t="shared" si="934"/>
        <v>#N/A</v>
      </c>
      <c r="AX730" s="5" t="e">
        <f t="shared" si="935"/>
        <v>#N/A</v>
      </c>
      <c r="AY730" s="5" t="e">
        <f t="shared" si="936"/>
        <v>#N/A</v>
      </c>
      <c r="AZ730" s="5" t="e">
        <f t="shared" si="937"/>
        <v>#N/A</v>
      </c>
      <c r="BA730" s="5" t="e">
        <f t="shared" si="938"/>
        <v>#N/A</v>
      </c>
      <c r="BB730" s="5" t="e">
        <f t="shared" si="939"/>
        <v>#N/A</v>
      </c>
      <c r="BC730" s="5" t="e">
        <f t="shared" si="940"/>
        <v>#N/A</v>
      </c>
      <c r="BD730" s="5" t="e">
        <f t="shared" si="941"/>
        <v>#N/A</v>
      </c>
      <c r="BE730" s="5" t="e">
        <f t="shared" si="942"/>
        <v>#N/A</v>
      </c>
      <c r="BF730" s="5" t="e">
        <f t="shared" si="943"/>
        <v>#N/A</v>
      </c>
      <c r="BG730" s="5" t="e">
        <f t="shared" si="944"/>
        <v>#N/A</v>
      </c>
      <c r="BH730" s="5" t="e">
        <f t="shared" si="945"/>
        <v>#N/A</v>
      </c>
      <c r="BI730" s="5" t="e">
        <f t="shared" si="946"/>
        <v>#N/A</v>
      </c>
      <c r="BJ730" s="8" t="e">
        <f t="shared" si="947"/>
        <v>#N/A</v>
      </c>
      <c r="BK730" s="8" t="e">
        <f t="shared" si="948"/>
        <v>#N/A</v>
      </c>
      <c r="BL730" s="8" t="e">
        <f t="shared" si="949"/>
        <v>#N/A</v>
      </c>
      <c r="BM730" s="8" t="e">
        <f t="shared" si="950"/>
        <v>#N/A</v>
      </c>
      <c r="BN730" s="8" t="e">
        <f t="shared" si="951"/>
        <v>#N/A</v>
      </c>
    </row>
    <row r="731" spans="1:66" x14ac:dyDescent="0.25">
      <c r="A731" s="10" t="s">
        <v>342</v>
      </c>
      <c r="B731" s="10" t="s">
        <v>519</v>
      </c>
      <c r="C731" s="10" t="s">
        <v>377</v>
      </c>
      <c r="D731" s="10" t="s">
        <v>528</v>
      </c>
      <c r="E731">
        <f>VLOOKUP(A731,home!$A$2:$E$405,3,FALSE)</f>
        <v>1.1741999999999999</v>
      </c>
      <c r="F731" t="e">
        <f>VLOOKUP(B731,home!$B$2:$E$405,3,FALSE)</f>
        <v>#N/A</v>
      </c>
      <c r="G731">
        <f>VLOOKUP(C731,away!$B$2:$E$405,4,FALSE)</f>
        <v>1.1922999999999999</v>
      </c>
      <c r="H731">
        <f>VLOOKUP(A731,away!$A$2:$E$405,3,FALSE)</f>
        <v>0.85970000000000002</v>
      </c>
      <c r="I731">
        <f>VLOOKUP(C731,away!$B$2:$E$405,3,FALSE)</f>
        <v>0.78520000000000001</v>
      </c>
      <c r="J731" t="e">
        <f>VLOOKUP(B731,home!$B$2:$E$405,4,FALSE)</f>
        <v>#N/A</v>
      </c>
      <c r="K731" s="3" t="e">
        <f t="shared" si="896"/>
        <v>#N/A</v>
      </c>
      <c r="L731" s="3" t="e">
        <f t="shared" si="897"/>
        <v>#N/A</v>
      </c>
      <c r="M731" s="5" t="e">
        <f t="shared" si="898"/>
        <v>#N/A</v>
      </c>
      <c r="N731" s="5" t="e">
        <f t="shared" si="899"/>
        <v>#N/A</v>
      </c>
      <c r="O731" s="5" t="e">
        <f t="shared" si="900"/>
        <v>#N/A</v>
      </c>
      <c r="P731" s="5" t="e">
        <f t="shared" si="901"/>
        <v>#N/A</v>
      </c>
      <c r="Q731" s="5" t="e">
        <f t="shared" si="902"/>
        <v>#N/A</v>
      </c>
      <c r="R731" s="5" t="e">
        <f t="shared" si="903"/>
        <v>#N/A</v>
      </c>
      <c r="S731" s="5" t="e">
        <f t="shared" si="904"/>
        <v>#N/A</v>
      </c>
      <c r="T731" s="5" t="e">
        <f t="shared" si="905"/>
        <v>#N/A</v>
      </c>
      <c r="U731" s="5" t="e">
        <f t="shared" si="906"/>
        <v>#N/A</v>
      </c>
      <c r="V731" s="5" t="e">
        <f t="shared" si="907"/>
        <v>#N/A</v>
      </c>
      <c r="W731" s="5" t="e">
        <f t="shared" si="908"/>
        <v>#N/A</v>
      </c>
      <c r="X731" s="5" t="e">
        <f t="shared" si="909"/>
        <v>#N/A</v>
      </c>
      <c r="Y731" s="5" t="e">
        <f t="shared" si="910"/>
        <v>#N/A</v>
      </c>
      <c r="Z731" s="5" t="e">
        <f t="shared" si="911"/>
        <v>#N/A</v>
      </c>
      <c r="AA731" s="5" t="e">
        <f t="shared" si="912"/>
        <v>#N/A</v>
      </c>
      <c r="AB731" s="5" t="e">
        <f t="shared" si="913"/>
        <v>#N/A</v>
      </c>
      <c r="AC731" s="5" t="e">
        <f t="shared" si="914"/>
        <v>#N/A</v>
      </c>
      <c r="AD731" s="5" t="e">
        <f t="shared" si="915"/>
        <v>#N/A</v>
      </c>
      <c r="AE731" s="5" t="e">
        <f t="shared" si="916"/>
        <v>#N/A</v>
      </c>
      <c r="AF731" s="5" t="e">
        <f t="shared" si="917"/>
        <v>#N/A</v>
      </c>
      <c r="AG731" s="5" t="e">
        <f t="shared" si="918"/>
        <v>#N/A</v>
      </c>
      <c r="AH731" s="5" t="e">
        <f t="shared" si="919"/>
        <v>#N/A</v>
      </c>
      <c r="AI731" s="5" t="e">
        <f t="shared" si="920"/>
        <v>#N/A</v>
      </c>
      <c r="AJ731" s="5" t="e">
        <f t="shared" si="921"/>
        <v>#N/A</v>
      </c>
      <c r="AK731" s="5" t="e">
        <f t="shared" si="922"/>
        <v>#N/A</v>
      </c>
      <c r="AL731" s="5" t="e">
        <f t="shared" si="923"/>
        <v>#N/A</v>
      </c>
      <c r="AM731" s="5" t="e">
        <f t="shared" si="924"/>
        <v>#N/A</v>
      </c>
      <c r="AN731" s="5" t="e">
        <f t="shared" si="925"/>
        <v>#N/A</v>
      </c>
      <c r="AO731" s="5" t="e">
        <f t="shared" si="926"/>
        <v>#N/A</v>
      </c>
      <c r="AP731" s="5" t="e">
        <f t="shared" si="927"/>
        <v>#N/A</v>
      </c>
      <c r="AQ731" s="5" t="e">
        <f t="shared" si="928"/>
        <v>#N/A</v>
      </c>
      <c r="AR731" s="5" t="e">
        <f t="shared" si="929"/>
        <v>#N/A</v>
      </c>
      <c r="AS731" s="5" t="e">
        <f t="shared" si="930"/>
        <v>#N/A</v>
      </c>
      <c r="AT731" s="5" t="e">
        <f t="shared" si="931"/>
        <v>#N/A</v>
      </c>
      <c r="AU731" s="5" t="e">
        <f t="shared" si="932"/>
        <v>#N/A</v>
      </c>
      <c r="AV731" s="5" t="e">
        <f t="shared" si="933"/>
        <v>#N/A</v>
      </c>
      <c r="AW731" s="5" t="e">
        <f t="shared" si="934"/>
        <v>#N/A</v>
      </c>
      <c r="AX731" s="5" t="e">
        <f t="shared" si="935"/>
        <v>#N/A</v>
      </c>
      <c r="AY731" s="5" t="e">
        <f t="shared" si="936"/>
        <v>#N/A</v>
      </c>
      <c r="AZ731" s="5" t="e">
        <f t="shared" si="937"/>
        <v>#N/A</v>
      </c>
      <c r="BA731" s="5" t="e">
        <f t="shared" si="938"/>
        <v>#N/A</v>
      </c>
      <c r="BB731" s="5" t="e">
        <f t="shared" si="939"/>
        <v>#N/A</v>
      </c>
      <c r="BC731" s="5" t="e">
        <f t="shared" si="940"/>
        <v>#N/A</v>
      </c>
      <c r="BD731" s="5" t="e">
        <f t="shared" si="941"/>
        <v>#N/A</v>
      </c>
      <c r="BE731" s="5" t="e">
        <f t="shared" si="942"/>
        <v>#N/A</v>
      </c>
      <c r="BF731" s="5" t="e">
        <f t="shared" si="943"/>
        <v>#N/A</v>
      </c>
      <c r="BG731" s="5" t="e">
        <f t="shared" si="944"/>
        <v>#N/A</v>
      </c>
      <c r="BH731" s="5" t="e">
        <f t="shared" si="945"/>
        <v>#N/A</v>
      </c>
      <c r="BI731" s="5" t="e">
        <f t="shared" si="946"/>
        <v>#N/A</v>
      </c>
      <c r="BJ731" s="8" t="e">
        <f t="shared" si="947"/>
        <v>#N/A</v>
      </c>
      <c r="BK731" s="8" t="e">
        <f t="shared" si="948"/>
        <v>#N/A</v>
      </c>
      <c r="BL731" s="8" t="e">
        <f t="shared" si="949"/>
        <v>#N/A</v>
      </c>
      <c r="BM731" s="8" t="e">
        <f t="shared" si="950"/>
        <v>#N/A</v>
      </c>
      <c r="BN731" s="8" t="e">
        <f t="shared" si="951"/>
        <v>#N/A</v>
      </c>
    </row>
    <row r="732" spans="1:66" x14ac:dyDescent="0.25">
      <c r="A732" t="s">
        <v>40</v>
      </c>
      <c r="B732" t="s">
        <v>334</v>
      </c>
      <c r="C732" t="s">
        <v>321</v>
      </c>
      <c r="D732" t="s">
        <v>528</v>
      </c>
      <c r="E732">
        <f>VLOOKUP(A732,home!$A$2:$E$405,3,FALSE)</f>
        <v>1.5047999999999999</v>
      </c>
      <c r="F732">
        <f>VLOOKUP(B732,home!$B$2:$E$405,3,FALSE)</f>
        <v>0.8639</v>
      </c>
      <c r="G732">
        <f>VLOOKUP(C732,away!$B$2:$E$405,4,FALSE)</f>
        <v>0.63129999999999997</v>
      </c>
      <c r="H732">
        <f>VLOOKUP(A732,away!$A$2:$E$405,3,FALSE)</f>
        <v>1.2</v>
      </c>
      <c r="I732">
        <f>VLOOKUP(C732,away!$B$2:$E$405,3,FALSE)</f>
        <v>1.4582999999999999</v>
      </c>
      <c r="J732">
        <f>VLOOKUP(B732,home!$B$2:$E$405,4,FALSE)</f>
        <v>1.0417000000000001</v>
      </c>
      <c r="K732" s="3">
        <f t="shared" si="896"/>
        <v>0.82068792933599999</v>
      </c>
      <c r="L732" s="3">
        <f t="shared" si="897"/>
        <v>1.8229333320000001</v>
      </c>
      <c r="M732" s="5">
        <f t="shared" si="898"/>
        <v>7.1103319084974789E-2</v>
      </c>
      <c r="N732" s="5">
        <f t="shared" si="899"/>
        <v>5.8353635708764846E-2</v>
      </c>
      <c r="O732" s="5">
        <f t="shared" si="900"/>
        <v>0.12961661037583228</v>
      </c>
      <c r="P732" s="5">
        <f t="shared" si="901"/>
        <v>0.10637478757689288</v>
      </c>
      <c r="Q732" s="5">
        <f t="shared" si="902"/>
        <v>2.3945062229526741E-2</v>
      </c>
      <c r="R732" s="5">
        <f t="shared" si="903"/>
        <v>0.11814121971748089</v>
      </c>
      <c r="S732" s="5">
        <f t="shared" si="904"/>
        <v>3.9785749728876725E-2</v>
      </c>
      <c r="T732" s="5">
        <f t="shared" si="905"/>
        <v>4.3650252075018527E-2</v>
      </c>
      <c r="U732" s="5">
        <f t="shared" si="906"/>
        <v>9.6957072979168793E-2</v>
      </c>
      <c r="V732" s="5">
        <f t="shared" si="907"/>
        <v>6.6135382371279106E-3</v>
      </c>
      <c r="W732" s="5">
        <f t="shared" si="908"/>
        <v>6.5504745129906557E-3</v>
      </c>
      <c r="X732" s="5">
        <f t="shared" si="909"/>
        <v>1.1941078330147133E-2</v>
      </c>
      <c r="Y732" s="5">
        <f t="shared" si="910"/>
        <v>1.0883894854024058E-2</v>
      </c>
      <c r="Z732" s="5">
        <f t="shared" si="911"/>
        <v>7.1787855768710523E-2</v>
      </c>
      <c r="AA732" s="5">
        <f t="shared" si="912"/>
        <v>5.8915426702294452E-2</v>
      </c>
      <c r="AB732" s="5">
        <f t="shared" si="913"/>
        <v>2.4175589773126453E-2</v>
      </c>
      <c r="AC732" s="5">
        <f t="shared" si="914"/>
        <v>6.1839037030867947E-4</v>
      </c>
      <c r="AD732" s="5">
        <f t="shared" si="915"/>
        <v>1.3439738410586358E-3</v>
      </c>
      <c r="AE732" s="5">
        <f t="shared" si="916"/>
        <v>2.4499747122018571E-3</v>
      </c>
      <c r="AF732" s="5">
        <f t="shared" si="917"/>
        <v>2.2330702827149367E-3</v>
      </c>
      <c r="AG732" s="5">
        <f t="shared" si="918"/>
        <v>1.3569127503532407E-3</v>
      </c>
      <c r="AH732" s="5">
        <f t="shared" si="919"/>
        <v>3.2716118778397731E-2</v>
      </c>
      <c r="AI732" s="5">
        <f t="shared" si="920"/>
        <v>2.6849723776153855E-2</v>
      </c>
      <c r="AJ732" s="5">
        <f t="shared" si="921"/>
        <v>1.1017622104547636E-2</v>
      </c>
      <c r="AK732" s="5">
        <f t="shared" si="922"/>
        <v>3.0140098237292478E-3</v>
      </c>
      <c r="AL732" s="5">
        <f t="shared" si="923"/>
        <v>3.7005948598583725E-5</v>
      </c>
      <c r="AM732" s="5">
        <f t="shared" si="924"/>
        <v>2.2059662174003249E-4</v>
      </c>
      <c r="AN732" s="5">
        <f t="shared" si="925"/>
        <v>4.0213293469650106E-4</v>
      </c>
      <c r="AO732" s="5">
        <f t="shared" si="926"/>
        <v>3.6653076527661563E-4</v>
      </c>
      <c r="AP732" s="5">
        <f t="shared" si="927"/>
        <v>2.2272038307540363E-4</v>
      </c>
      <c r="AQ732" s="5">
        <f t="shared" si="928"/>
        <v>1.0150110250599051E-4</v>
      </c>
      <c r="AR732" s="5">
        <f t="shared" si="929"/>
        <v>1.1927860682962456E-2</v>
      </c>
      <c r="AS732" s="5">
        <f t="shared" si="930"/>
        <v>9.7890512853087436E-3</v>
      </c>
      <c r="AT732" s="5">
        <f t="shared" si="931"/>
        <v>4.0168781147519707E-3</v>
      </c>
      <c r="AU732" s="5">
        <f t="shared" si="932"/>
        <v>1.0988677941302968E-3</v>
      </c>
      <c r="AV732" s="5">
        <f t="shared" si="933"/>
        <v>2.2545688364470276E-4</v>
      </c>
      <c r="AW732" s="5">
        <f t="shared" si="934"/>
        <v>1.5378637937309598E-6</v>
      </c>
      <c r="AX732" s="5">
        <f t="shared" si="935"/>
        <v>3.0173497452390672E-5</v>
      </c>
      <c r="AY732" s="5">
        <f t="shared" si="936"/>
        <v>5.5004274248980036E-5</v>
      </c>
      <c r="AZ732" s="5">
        <f t="shared" si="937"/>
        <v>5.0134562465467497E-5</v>
      </c>
      <c r="BA732" s="5">
        <f t="shared" si="938"/>
        <v>3.046398833451227E-5</v>
      </c>
      <c r="BB732" s="5">
        <f t="shared" si="939"/>
        <v>1.3883454940160399E-5</v>
      </c>
      <c r="BC732" s="5">
        <f t="shared" si="940"/>
        <v>5.0617225547476866E-6</v>
      </c>
      <c r="BD732" s="5">
        <f t="shared" si="941"/>
        <v>3.6239491364040933E-3</v>
      </c>
      <c r="BE732" s="5">
        <f t="shared" si="942"/>
        <v>2.9741313127744605E-3</v>
      </c>
      <c r="BF732" s="5">
        <f t="shared" si="943"/>
        <v>1.2204168343271154E-3</v>
      </c>
      <c r="BG732" s="5">
        <f t="shared" si="944"/>
        <v>3.3386045489690558E-4</v>
      </c>
      <c r="BH732" s="5">
        <f t="shared" si="945"/>
        <v>6.8498811354129099E-5</v>
      </c>
      <c r="BI732" s="5">
        <f t="shared" si="946"/>
        <v>1.1243229530439501E-5</v>
      </c>
      <c r="BJ732" s="8">
        <f t="shared" si="947"/>
        <v>0.1642065326040914</v>
      </c>
      <c r="BK732" s="8">
        <f t="shared" si="948"/>
        <v>0.22458779522102854</v>
      </c>
      <c r="BL732" s="8">
        <f t="shared" si="949"/>
        <v>0.5366936085708166</v>
      </c>
      <c r="BM732" s="8">
        <f t="shared" si="950"/>
        <v>0.48968769106071947</v>
      </c>
      <c r="BN732" s="8">
        <f t="shared" si="951"/>
        <v>0.50753463469347249</v>
      </c>
    </row>
    <row r="733" spans="1:66" x14ac:dyDescent="0.25">
      <c r="A733" t="s">
        <v>40</v>
      </c>
      <c r="B733" t="s">
        <v>235</v>
      </c>
      <c r="C733" t="s">
        <v>233</v>
      </c>
      <c r="D733" t="s">
        <v>528</v>
      </c>
      <c r="E733">
        <f>VLOOKUP(A733,home!$A$2:$E$405,3,FALSE)</f>
        <v>1.5047999999999999</v>
      </c>
      <c r="F733">
        <f>VLOOKUP(B733,home!$B$2:$E$405,3,FALSE)</f>
        <v>0.63129999999999997</v>
      </c>
      <c r="G733">
        <f>VLOOKUP(C733,away!$B$2:$E$405,4,FALSE)</f>
        <v>1.0632999999999999</v>
      </c>
      <c r="H733">
        <f>VLOOKUP(A733,away!$A$2:$E$405,3,FALSE)</f>
        <v>1.2</v>
      </c>
      <c r="I733">
        <f>VLOOKUP(C733,away!$B$2:$E$405,3,FALSE)</f>
        <v>1</v>
      </c>
      <c r="J733">
        <f>VLOOKUP(B733,home!$B$2:$E$405,4,FALSE)</f>
        <v>0.625</v>
      </c>
      <c r="K733" s="3">
        <f t="shared" si="896"/>
        <v>1.0101139891919999</v>
      </c>
      <c r="L733" s="3">
        <f t="shared" si="897"/>
        <v>0.75</v>
      </c>
      <c r="M733" s="5">
        <f t="shared" si="898"/>
        <v>0.17202525368572869</v>
      </c>
      <c r="N733" s="5">
        <f t="shared" si="899"/>
        <v>0.17376511524225718</v>
      </c>
      <c r="O733" s="5">
        <f t="shared" si="900"/>
        <v>0.12901894026429653</v>
      </c>
      <c r="P733" s="5">
        <f t="shared" si="901"/>
        <v>0.1303238364316929</v>
      </c>
      <c r="Q733" s="5">
        <f t="shared" si="902"/>
        <v>8.776128686988198E-2</v>
      </c>
      <c r="R733" s="5">
        <f t="shared" si="903"/>
        <v>4.8382102599111187E-2</v>
      </c>
      <c r="S733" s="5">
        <f t="shared" si="904"/>
        <v>2.4682861932154309E-2</v>
      </c>
      <c r="T733" s="5">
        <f t="shared" si="905"/>
        <v>6.5820965152411495E-2</v>
      </c>
      <c r="U733" s="5">
        <f t="shared" si="906"/>
        <v>4.8871438661884835E-2</v>
      </c>
      <c r="V733" s="5">
        <f t="shared" si="907"/>
        <v>2.0777086775803119E-3</v>
      </c>
      <c r="W733" s="5">
        <f t="shared" si="908"/>
        <v>2.9549634525586659E-2</v>
      </c>
      <c r="X733" s="5">
        <f t="shared" si="909"/>
        <v>2.2162225894189997E-2</v>
      </c>
      <c r="Y733" s="5">
        <f t="shared" si="910"/>
        <v>8.3108347103212476E-3</v>
      </c>
      <c r="Z733" s="5">
        <f t="shared" si="911"/>
        <v>1.2095525649777797E-2</v>
      </c>
      <c r="AA733" s="5">
        <f t="shared" si="912"/>
        <v>1.2217859665471209E-2</v>
      </c>
      <c r="AB733" s="5">
        <f t="shared" si="913"/>
        <v>6.1707154830385772E-3</v>
      </c>
      <c r="AC733" s="5">
        <f t="shared" si="914"/>
        <v>9.837762190731953E-5</v>
      </c>
      <c r="AD733" s="5">
        <f t="shared" si="915"/>
        <v>7.4621248024514964E-3</v>
      </c>
      <c r="AE733" s="5">
        <f t="shared" si="916"/>
        <v>5.5965936018386227E-3</v>
      </c>
      <c r="AF733" s="5">
        <f t="shared" si="917"/>
        <v>2.0987226006894833E-3</v>
      </c>
      <c r="AG733" s="5">
        <f t="shared" si="918"/>
        <v>5.2468065017237083E-4</v>
      </c>
      <c r="AH733" s="5">
        <f t="shared" si="919"/>
        <v>2.2679110593333369E-3</v>
      </c>
      <c r="AI733" s="5">
        <f t="shared" si="920"/>
        <v>2.2908486872758515E-3</v>
      </c>
      <c r="AJ733" s="5">
        <f t="shared" si="921"/>
        <v>1.1570091530697332E-3</v>
      </c>
      <c r="AK733" s="5">
        <f t="shared" si="922"/>
        <v>3.8957037704630851E-4</v>
      </c>
      <c r="AL733" s="5">
        <f t="shared" si="923"/>
        <v>2.9811783633607474E-6</v>
      </c>
      <c r="AM733" s="5">
        <f t="shared" si="924"/>
        <v>1.5075193304105699E-3</v>
      </c>
      <c r="AN733" s="5">
        <f t="shared" si="925"/>
        <v>1.1306394978079274E-3</v>
      </c>
      <c r="AO733" s="5">
        <f t="shared" si="926"/>
        <v>4.2398981167797277E-4</v>
      </c>
      <c r="AP733" s="5">
        <f t="shared" si="927"/>
        <v>1.0599745291949319E-4</v>
      </c>
      <c r="AQ733" s="5">
        <f t="shared" si="928"/>
        <v>1.9874522422404971E-5</v>
      </c>
      <c r="AR733" s="5">
        <f t="shared" si="929"/>
        <v>3.4018665890000072E-4</v>
      </c>
      <c r="AS733" s="5">
        <f t="shared" si="930"/>
        <v>3.4362730309137789E-4</v>
      </c>
      <c r="AT733" s="5">
        <f t="shared" si="931"/>
        <v>1.7355137296046005E-4</v>
      </c>
      <c r="AU733" s="5">
        <f t="shared" si="932"/>
        <v>5.8435556556946301E-5</v>
      </c>
      <c r="AV733" s="5">
        <f t="shared" si="933"/>
        <v>1.4756643286097937E-5</v>
      </c>
      <c r="AW733" s="5">
        <f t="shared" si="934"/>
        <v>6.2736041023066643E-8</v>
      </c>
      <c r="AX733" s="5">
        <f t="shared" si="935"/>
        <v>2.5379439410417876E-4</v>
      </c>
      <c r="AY733" s="5">
        <f t="shared" si="936"/>
        <v>1.9034579557813407E-4</v>
      </c>
      <c r="AZ733" s="5">
        <f t="shared" si="937"/>
        <v>7.1379673341800267E-5</v>
      </c>
      <c r="BA733" s="5">
        <f t="shared" si="938"/>
        <v>1.7844918335450067E-5</v>
      </c>
      <c r="BB733" s="5">
        <f t="shared" si="939"/>
        <v>3.3459221878968873E-6</v>
      </c>
      <c r="BC733" s="5">
        <f t="shared" si="940"/>
        <v>5.0188832818453335E-7</v>
      </c>
      <c r="BD733" s="5">
        <f t="shared" si="941"/>
        <v>4.252333236250007E-5</v>
      </c>
      <c r="BE733" s="5">
        <f t="shared" si="942"/>
        <v>4.2953412886422216E-5</v>
      </c>
      <c r="BF733" s="5">
        <f t="shared" si="943"/>
        <v>2.1693921620057496E-5</v>
      </c>
      <c r="BG733" s="5">
        <f t="shared" si="944"/>
        <v>7.3044445696182842E-6</v>
      </c>
      <c r="BH733" s="5">
        <f t="shared" si="945"/>
        <v>1.8445804107622413E-6</v>
      </c>
      <c r="BI733" s="5">
        <f t="shared" si="946"/>
        <v>3.7264729542009327E-7</v>
      </c>
      <c r="BJ733" s="8">
        <f t="shared" si="947"/>
        <v>0.40677741725691452</v>
      </c>
      <c r="BK733" s="8">
        <f t="shared" si="948"/>
        <v>0.32940136532300507</v>
      </c>
      <c r="BL733" s="8">
        <f t="shared" si="949"/>
        <v>0.25181364582446714</v>
      </c>
      <c r="BM733" s="8">
        <f t="shared" si="950"/>
        <v>0.25862113590165892</v>
      </c>
      <c r="BN733" s="8">
        <f t="shared" si="951"/>
        <v>0.74127653509296842</v>
      </c>
    </row>
    <row r="734" spans="1:66" x14ac:dyDescent="0.25">
      <c r="A734" t="s">
        <v>40</v>
      </c>
      <c r="B734" t="s">
        <v>517</v>
      </c>
      <c r="C734" t="s">
        <v>332</v>
      </c>
      <c r="D734" t="s">
        <v>528</v>
      </c>
      <c r="E734">
        <f>VLOOKUP(A734,home!$A$2:$E$405,3,FALSE)</f>
        <v>1.5047999999999999</v>
      </c>
      <c r="F734" t="e">
        <f>VLOOKUP(B734,home!$B$2:$E$405,3,FALSE)</f>
        <v>#N/A</v>
      </c>
      <c r="G734">
        <f>VLOOKUP(C734,away!$B$2:$E$405,4,FALSE)</f>
        <v>0.53159999999999996</v>
      </c>
      <c r="H734">
        <f>VLOOKUP(A734,away!$A$2:$E$405,3,FALSE)</f>
        <v>1.2</v>
      </c>
      <c r="I734">
        <f>VLOOKUP(C734,away!$B$2:$E$405,3,FALSE)</f>
        <v>1.5832999999999999</v>
      </c>
      <c r="J734" t="e">
        <f>VLOOKUP(B734,home!$B$2:$E$405,4,FALSE)</f>
        <v>#N/A</v>
      </c>
      <c r="K734" s="3" t="e">
        <f t="shared" si="896"/>
        <v>#N/A</v>
      </c>
      <c r="L734" s="3" t="e">
        <f t="shared" si="897"/>
        <v>#N/A</v>
      </c>
      <c r="M734" s="5" t="e">
        <f t="shared" si="898"/>
        <v>#N/A</v>
      </c>
      <c r="N734" s="5" t="e">
        <f t="shared" si="899"/>
        <v>#N/A</v>
      </c>
      <c r="O734" s="5" t="e">
        <f t="shared" si="900"/>
        <v>#N/A</v>
      </c>
      <c r="P734" s="5" t="e">
        <f t="shared" si="901"/>
        <v>#N/A</v>
      </c>
      <c r="Q734" s="5" t="e">
        <f t="shared" si="902"/>
        <v>#N/A</v>
      </c>
      <c r="R734" s="5" t="e">
        <f t="shared" si="903"/>
        <v>#N/A</v>
      </c>
      <c r="S734" s="5" t="e">
        <f t="shared" si="904"/>
        <v>#N/A</v>
      </c>
      <c r="T734" s="5" t="e">
        <f t="shared" si="905"/>
        <v>#N/A</v>
      </c>
      <c r="U734" s="5" t="e">
        <f t="shared" si="906"/>
        <v>#N/A</v>
      </c>
      <c r="V734" s="5" t="e">
        <f t="shared" si="907"/>
        <v>#N/A</v>
      </c>
      <c r="W734" s="5" t="e">
        <f t="shared" si="908"/>
        <v>#N/A</v>
      </c>
      <c r="X734" s="5" t="e">
        <f t="shared" si="909"/>
        <v>#N/A</v>
      </c>
      <c r="Y734" s="5" t="e">
        <f t="shared" si="910"/>
        <v>#N/A</v>
      </c>
      <c r="Z734" s="5" t="e">
        <f t="shared" si="911"/>
        <v>#N/A</v>
      </c>
      <c r="AA734" s="5" t="e">
        <f t="shared" si="912"/>
        <v>#N/A</v>
      </c>
      <c r="AB734" s="5" t="e">
        <f t="shared" si="913"/>
        <v>#N/A</v>
      </c>
      <c r="AC734" s="5" t="e">
        <f t="shared" si="914"/>
        <v>#N/A</v>
      </c>
      <c r="AD734" s="5" t="e">
        <f t="shared" si="915"/>
        <v>#N/A</v>
      </c>
      <c r="AE734" s="5" t="e">
        <f t="shared" si="916"/>
        <v>#N/A</v>
      </c>
      <c r="AF734" s="5" t="e">
        <f t="shared" si="917"/>
        <v>#N/A</v>
      </c>
      <c r="AG734" s="5" t="e">
        <f t="shared" si="918"/>
        <v>#N/A</v>
      </c>
      <c r="AH734" s="5" t="e">
        <f t="shared" si="919"/>
        <v>#N/A</v>
      </c>
      <c r="AI734" s="5" t="e">
        <f t="shared" si="920"/>
        <v>#N/A</v>
      </c>
      <c r="AJ734" s="5" t="e">
        <f t="shared" si="921"/>
        <v>#N/A</v>
      </c>
      <c r="AK734" s="5" t="e">
        <f t="shared" si="922"/>
        <v>#N/A</v>
      </c>
      <c r="AL734" s="5" t="e">
        <f t="shared" si="923"/>
        <v>#N/A</v>
      </c>
      <c r="AM734" s="5" t="e">
        <f t="shared" si="924"/>
        <v>#N/A</v>
      </c>
      <c r="AN734" s="5" t="e">
        <f t="shared" si="925"/>
        <v>#N/A</v>
      </c>
      <c r="AO734" s="5" t="e">
        <f t="shared" si="926"/>
        <v>#N/A</v>
      </c>
      <c r="AP734" s="5" t="e">
        <f t="shared" si="927"/>
        <v>#N/A</v>
      </c>
      <c r="AQ734" s="5" t="e">
        <f t="shared" si="928"/>
        <v>#N/A</v>
      </c>
      <c r="AR734" s="5" t="e">
        <f t="shared" si="929"/>
        <v>#N/A</v>
      </c>
      <c r="AS734" s="5" t="e">
        <f t="shared" si="930"/>
        <v>#N/A</v>
      </c>
      <c r="AT734" s="5" t="e">
        <f t="shared" si="931"/>
        <v>#N/A</v>
      </c>
      <c r="AU734" s="5" t="e">
        <f t="shared" si="932"/>
        <v>#N/A</v>
      </c>
      <c r="AV734" s="5" t="e">
        <f t="shared" si="933"/>
        <v>#N/A</v>
      </c>
      <c r="AW734" s="5" t="e">
        <f t="shared" si="934"/>
        <v>#N/A</v>
      </c>
      <c r="AX734" s="5" t="e">
        <f t="shared" si="935"/>
        <v>#N/A</v>
      </c>
      <c r="AY734" s="5" t="e">
        <f t="shared" si="936"/>
        <v>#N/A</v>
      </c>
      <c r="AZ734" s="5" t="e">
        <f t="shared" si="937"/>
        <v>#N/A</v>
      </c>
      <c r="BA734" s="5" t="e">
        <f t="shared" si="938"/>
        <v>#N/A</v>
      </c>
      <c r="BB734" s="5" t="e">
        <f t="shared" si="939"/>
        <v>#N/A</v>
      </c>
      <c r="BC734" s="5" t="e">
        <f t="shared" si="940"/>
        <v>#N/A</v>
      </c>
      <c r="BD734" s="5" t="e">
        <f t="shared" si="941"/>
        <v>#N/A</v>
      </c>
      <c r="BE734" s="5" t="e">
        <f t="shared" si="942"/>
        <v>#N/A</v>
      </c>
      <c r="BF734" s="5" t="e">
        <f t="shared" si="943"/>
        <v>#N/A</v>
      </c>
      <c r="BG734" s="5" t="e">
        <f t="shared" si="944"/>
        <v>#N/A</v>
      </c>
      <c r="BH734" s="5" t="e">
        <f t="shared" si="945"/>
        <v>#N/A</v>
      </c>
      <c r="BI734" s="5" t="e">
        <f t="shared" si="946"/>
        <v>#N/A</v>
      </c>
      <c r="BJ734" s="8" t="e">
        <f t="shared" si="947"/>
        <v>#N/A</v>
      </c>
      <c r="BK734" s="8" t="e">
        <f t="shared" si="948"/>
        <v>#N/A</v>
      </c>
      <c r="BL734" s="8" t="e">
        <f t="shared" si="949"/>
        <v>#N/A</v>
      </c>
      <c r="BM734" s="8" t="e">
        <f t="shared" si="950"/>
        <v>#N/A</v>
      </c>
      <c r="BN734" s="8" t="e">
        <f t="shared" si="951"/>
        <v>#N/A</v>
      </c>
    </row>
    <row r="735" spans="1:66" x14ac:dyDescent="0.25">
      <c r="A735" t="s">
        <v>40</v>
      </c>
      <c r="B735" t="s">
        <v>521</v>
      </c>
      <c r="C735" t="s">
        <v>239</v>
      </c>
      <c r="D735" t="s">
        <v>528</v>
      </c>
      <c r="E735">
        <f>VLOOKUP(A735,home!$A$2:$E$405,3,FALSE)</f>
        <v>1.5047999999999999</v>
      </c>
      <c r="F735" t="e">
        <f>VLOOKUP(B735,home!$B$2:$E$405,3,FALSE)</f>
        <v>#N/A</v>
      </c>
      <c r="G735">
        <f>VLOOKUP(C735,away!$B$2:$E$405,4,FALSE)</f>
        <v>0.432</v>
      </c>
      <c r="H735">
        <f>VLOOKUP(A735,away!$A$2:$E$405,3,FALSE)</f>
        <v>1.2</v>
      </c>
      <c r="I735">
        <f>VLOOKUP(C735,away!$B$2:$E$405,3,FALSE)</f>
        <v>0.83330000000000004</v>
      </c>
      <c r="J735" t="e">
        <f>VLOOKUP(B735,home!$B$2:$E$405,4,FALSE)</f>
        <v>#N/A</v>
      </c>
      <c r="K735" s="3" t="e">
        <f t="shared" si="896"/>
        <v>#N/A</v>
      </c>
      <c r="L735" s="3" t="e">
        <f t="shared" si="897"/>
        <v>#N/A</v>
      </c>
      <c r="M735" s="5" t="e">
        <f t="shared" si="898"/>
        <v>#N/A</v>
      </c>
      <c r="N735" s="5" t="e">
        <f t="shared" si="899"/>
        <v>#N/A</v>
      </c>
      <c r="O735" s="5" t="e">
        <f t="shared" si="900"/>
        <v>#N/A</v>
      </c>
      <c r="P735" s="5" t="e">
        <f t="shared" si="901"/>
        <v>#N/A</v>
      </c>
      <c r="Q735" s="5" t="e">
        <f t="shared" si="902"/>
        <v>#N/A</v>
      </c>
      <c r="R735" s="5" t="e">
        <f t="shared" si="903"/>
        <v>#N/A</v>
      </c>
      <c r="S735" s="5" t="e">
        <f t="shared" si="904"/>
        <v>#N/A</v>
      </c>
      <c r="T735" s="5" t="e">
        <f t="shared" si="905"/>
        <v>#N/A</v>
      </c>
      <c r="U735" s="5" t="e">
        <f t="shared" si="906"/>
        <v>#N/A</v>
      </c>
      <c r="V735" s="5" t="e">
        <f t="shared" si="907"/>
        <v>#N/A</v>
      </c>
      <c r="W735" s="5" t="e">
        <f t="shared" si="908"/>
        <v>#N/A</v>
      </c>
      <c r="X735" s="5" t="e">
        <f t="shared" si="909"/>
        <v>#N/A</v>
      </c>
      <c r="Y735" s="5" t="e">
        <f t="shared" si="910"/>
        <v>#N/A</v>
      </c>
      <c r="Z735" s="5" t="e">
        <f t="shared" si="911"/>
        <v>#N/A</v>
      </c>
      <c r="AA735" s="5" t="e">
        <f t="shared" si="912"/>
        <v>#N/A</v>
      </c>
      <c r="AB735" s="5" t="e">
        <f t="shared" si="913"/>
        <v>#N/A</v>
      </c>
      <c r="AC735" s="5" t="e">
        <f t="shared" si="914"/>
        <v>#N/A</v>
      </c>
      <c r="AD735" s="5" t="e">
        <f t="shared" si="915"/>
        <v>#N/A</v>
      </c>
      <c r="AE735" s="5" t="e">
        <f t="shared" si="916"/>
        <v>#N/A</v>
      </c>
      <c r="AF735" s="5" t="e">
        <f t="shared" si="917"/>
        <v>#N/A</v>
      </c>
      <c r="AG735" s="5" t="e">
        <f t="shared" si="918"/>
        <v>#N/A</v>
      </c>
      <c r="AH735" s="5" t="e">
        <f t="shared" si="919"/>
        <v>#N/A</v>
      </c>
      <c r="AI735" s="5" t="e">
        <f t="shared" si="920"/>
        <v>#N/A</v>
      </c>
      <c r="AJ735" s="5" t="e">
        <f t="shared" si="921"/>
        <v>#N/A</v>
      </c>
      <c r="AK735" s="5" t="e">
        <f t="shared" si="922"/>
        <v>#N/A</v>
      </c>
      <c r="AL735" s="5" t="e">
        <f t="shared" si="923"/>
        <v>#N/A</v>
      </c>
      <c r="AM735" s="5" t="e">
        <f t="shared" si="924"/>
        <v>#N/A</v>
      </c>
      <c r="AN735" s="5" t="e">
        <f t="shared" si="925"/>
        <v>#N/A</v>
      </c>
      <c r="AO735" s="5" t="e">
        <f t="shared" si="926"/>
        <v>#N/A</v>
      </c>
      <c r="AP735" s="5" t="e">
        <f t="shared" si="927"/>
        <v>#N/A</v>
      </c>
      <c r="AQ735" s="5" t="e">
        <f t="shared" si="928"/>
        <v>#N/A</v>
      </c>
      <c r="AR735" s="5" t="e">
        <f t="shared" si="929"/>
        <v>#N/A</v>
      </c>
      <c r="AS735" s="5" t="e">
        <f t="shared" si="930"/>
        <v>#N/A</v>
      </c>
      <c r="AT735" s="5" t="e">
        <f t="shared" si="931"/>
        <v>#N/A</v>
      </c>
      <c r="AU735" s="5" t="e">
        <f t="shared" si="932"/>
        <v>#N/A</v>
      </c>
      <c r="AV735" s="5" t="e">
        <f t="shared" si="933"/>
        <v>#N/A</v>
      </c>
      <c r="AW735" s="5" t="e">
        <f t="shared" si="934"/>
        <v>#N/A</v>
      </c>
      <c r="AX735" s="5" t="e">
        <f t="shared" si="935"/>
        <v>#N/A</v>
      </c>
      <c r="AY735" s="5" t="e">
        <f t="shared" si="936"/>
        <v>#N/A</v>
      </c>
      <c r="AZ735" s="5" t="e">
        <f t="shared" si="937"/>
        <v>#N/A</v>
      </c>
      <c r="BA735" s="5" t="e">
        <f t="shared" si="938"/>
        <v>#N/A</v>
      </c>
      <c r="BB735" s="5" t="e">
        <f t="shared" si="939"/>
        <v>#N/A</v>
      </c>
      <c r="BC735" s="5" t="e">
        <f t="shared" si="940"/>
        <v>#N/A</v>
      </c>
      <c r="BD735" s="5" t="e">
        <f t="shared" si="941"/>
        <v>#N/A</v>
      </c>
      <c r="BE735" s="5" t="e">
        <f t="shared" si="942"/>
        <v>#N/A</v>
      </c>
      <c r="BF735" s="5" t="e">
        <f t="shared" si="943"/>
        <v>#N/A</v>
      </c>
      <c r="BG735" s="5" t="e">
        <f t="shared" si="944"/>
        <v>#N/A</v>
      </c>
      <c r="BH735" s="5" t="e">
        <f t="shared" si="945"/>
        <v>#N/A</v>
      </c>
      <c r="BI735" s="5" t="e">
        <f t="shared" si="946"/>
        <v>#N/A</v>
      </c>
      <c r="BJ735" s="8" t="e">
        <f t="shared" si="947"/>
        <v>#N/A</v>
      </c>
      <c r="BK735" s="8" t="e">
        <f t="shared" si="948"/>
        <v>#N/A</v>
      </c>
      <c r="BL735" s="8" t="e">
        <f t="shared" si="949"/>
        <v>#N/A</v>
      </c>
      <c r="BM735" s="8" t="e">
        <f t="shared" si="950"/>
        <v>#N/A</v>
      </c>
      <c r="BN735" s="8" t="e">
        <f t="shared" si="951"/>
        <v>#N/A</v>
      </c>
    </row>
    <row r="736" spans="1:66" s="15" customFormat="1" x14ac:dyDescent="0.25">
      <c r="A736" s="15" t="s">
        <v>342</v>
      </c>
      <c r="B736" s="15" t="s">
        <v>436</v>
      </c>
      <c r="C736" s="15" t="s">
        <v>363</v>
      </c>
      <c r="D736" s="15" t="s">
        <v>529</v>
      </c>
      <c r="E736" s="15">
        <f>VLOOKUP(A736,home!$A$2:$E$405,3,FALSE)</f>
        <v>1.1741999999999999</v>
      </c>
      <c r="F736" s="15">
        <f>VLOOKUP(B736,home!$B$2:$E$405,3,FALSE)</f>
        <v>0.85160000000000002</v>
      </c>
      <c r="G736" s="15">
        <f>VLOOKUP(C736,away!$B$2:$E$405,4,FALSE)</f>
        <v>1.1496999999999999</v>
      </c>
      <c r="H736" s="15">
        <f>VLOOKUP(A736,away!$A$2:$E$405,3,FALSE)</f>
        <v>0.85970000000000002</v>
      </c>
      <c r="I736" s="15">
        <f>VLOOKUP(C736,away!$B$2:$E$405,3,FALSE)</f>
        <v>0.93059999999999998</v>
      </c>
      <c r="J736" s="15">
        <f>VLOOKUP(B736,home!$B$2:$E$405,4,FALSE)</f>
        <v>0.69789999999999996</v>
      </c>
      <c r="K736" s="20">
        <f t="shared" si="896"/>
        <v>1.1496410433839999</v>
      </c>
      <c r="L736" s="20">
        <f t="shared" si="897"/>
        <v>0.55834569667799994</v>
      </c>
      <c r="M736" s="21">
        <f t="shared" si="898"/>
        <v>0.18123028926168352</v>
      </c>
      <c r="N736" s="21">
        <f t="shared" si="899"/>
        <v>0.20834977883958597</v>
      </c>
      <c r="O736" s="21">
        <f t="shared" si="900"/>
        <v>0.10118915211697013</v>
      </c>
      <c r="P736" s="21">
        <f t="shared" si="901"/>
        <v>0.11633120241889583</v>
      </c>
      <c r="Q736" s="21">
        <f t="shared" si="902"/>
        <v>0.11976372856698364</v>
      </c>
      <c r="R736" s="21">
        <f t="shared" si="903"/>
        <v>2.8249263817502895E-2</v>
      </c>
      <c r="S736" s="21">
        <f t="shared" si="904"/>
        <v>1.8668166220114437E-2</v>
      </c>
      <c r="T736" s="21">
        <f t="shared" si="905"/>
        <v>6.6869562463487353E-2</v>
      </c>
      <c r="U736" s="21">
        <f t="shared" si="906"/>
        <v>3.2476513129983904E-2</v>
      </c>
      <c r="V736" s="21">
        <f t="shared" si="907"/>
        <v>1.3314491451051971E-3</v>
      </c>
      <c r="W736" s="21">
        <f t="shared" si="908"/>
        <v>4.5895099289768385E-2</v>
      </c>
      <c r="X736" s="21">
        <f t="shared" si="909"/>
        <v>2.5625331187051705E-2</v>
      </c>
      <c r="Y736" s="21">
        <f t="shared" si="910"/>
        <v>7.1538966971194306E-3</v>
      </c>
      <c r="Z736" s="21">
        <f t="shared" si="911"/>
        <v>5.2576182956080905E-3</v>
      </c>
      <c r="AA736" s="21">
        <f t="shared" si="912"/>
        <v>6.0443737830776917E-3</v>
      </c>
      <c r="AB736" s="21">
        <f t="shared" si="913"/>
        <v>3.474430091290167E-3</v>
      </c>
      <c r="AC736" s="21">
        <f t="shared" si="914"/>
        <v>5.3415836503069946E-5</v>
      </c>
      <c r="AD736" s="21">
        <f t="shared" si="915"/>
        <v>1.3190722458425405E-2</v>
      </c>
      <c r="AE736" s="21">
        <f t="shared" si="916"/>
        <v>7.3649831207356726E-3</v>
      </c>
      <c r="AF736" s="21">
        <f t="shared" si="917"/>
        <v>2.0561033157844343E-3</v>
      </c>
      <c r="AG736" s="21">
        <f t="shared" si="918"/>
        <v>3.8267214609786853E-4</v>
      </c>
      <c r="AH736" s="21">
        <f t="shared" si="919"/>
        <v>7.3389213753207447E-4</v>
      </c>
      <c r="AI736" s="21">
        <f t="shared" si="920"/>
        <v>8.4371252272368805E-4</v>
      </c>
      <c r="AJ736" s="21">
        <f t="shared" si="921"/>
        <v>4.849832724701038E-4</v>
      </c>
      <c r="AK736" s="21">
        <f t="shared" si="922"/>
        <v>1.8585222512877217E-4</v>
      </c>
      <c r="AL736" s="21">
        <f t="shared" si="923"/>
        <v>1.3714988844145823E-6</v>
      </c>
      <c r="AM736" s="21">
        <f t="shared" si="924"/>
        <v>3.0329191860185884E-3</v>
      </c>
      <c r="AN736" s="21">
        <f t="shared" si="925"/>
        <v>1.6934173758856213E-3</v>
      </c>
      <c r="AO736" s="21">
        <f t="shared" si="926"/>
        <v>4.7275615225274374E-4</v>
      </c>
      <c r="AP736" s="21">
        <f t="shared" si="927"/>
        <v>8.7987121062789604E-5</v>
      </c>
      <c r="AQ736" s="21">
        <f t="shared" si="928"/>
        <v>1.2281807602123697E-5</v>
      </c>
      <c r="AR736" s="21">
        <f t="shared" si="929"/>
        <v>8.1953103363370536E-5</v>
      </c>
      <c r="AS736" s="21">
        <f t="shared" si="930"/>
        <v>9.4216651259222095E-5</v>
      </c>
      <c r="AT736" s="21">
        <f t="shared" si="931"/>
        <v>5.4157664628899276E-5</v>
      </c>
      <c r="AU736" s="21">
        <f t="shared" si="932"/>
        <v>2.075395802373616E-5</v>
      </c>
      <c r="AV736" s="21">
        <f t="shared" si="933"/>
        <v>5.9649004891889466E-6</v>
      </c>
      <c r="AW736" s="21">
        <f t="shared" si="934"/>
        <v>2.4454477687248356E-8</v>
      </c>
      <c r="AX736" s="21">
        <f t="shared" si="935"/>
        <v>5.811280629189605E-4</v>
      </c>
      <c r="AY736" s="21">
        <f t="shared" si="936"/>
        <v>3.2447035314962352E-4</v>
      </c>
      <c r="AZ736" s="21">
        <f t="shared" si="937"/>
        <v>9.0583312690341593E-5</v>
      </c>
      <c r="BA736" s="21">
        <f t="shared" si="938"/>
        <v>1.6858934277163297E-5</v>
      </c>
      <c r="BB736" s="21">
        <f t="shared" si="939"/>
        <v>2.3532783510578387E-6</v>
      </c>
      <c r="BC736" s="21">
        <f t="shared" si="940"/>
        <v>2.6278856807972876E-7</v>
      </c>
      <c r="BD736" s="21">
        <f t="shared" si="941"/>
        <v>7.6263604320575415E-6</v>
      </c>
      <c r="BE736" s="21">
        <f t="shared" si="942"/>
        <v>8.7675769643330834E-6</v>
      </c>
      <c r="BF736" s="21">
        <f t="shared" si="943"/>
        <v>5.0397831646127054E-6</v>
      </c>
      <c r="BG736" s="21">
        <f t="shared" si="944"/>
        <v>1.9313138585981549E-6</v>
      </c>
      <c r="BH736" s="21">
        <f t="shared" si="945"/>
        <v>5.5507941987519063E-7</v>
      </c>
      <c r="BI736" s="21">
        <f t="shared" si="946"/>
        <v>1.2762841668525991E-7</v>
      </c>
      <c r="BJ736" s="22">
        <f t="shared" si="947"/>
        <v>0.50296689645781711</v>
      </c>
      <c r="BK736" s="22">
        <f t="shared" si="948"/>
        <v>0.31794036473433607</v>
      </c>
      <c r="BL736" s="22">
        <f t="shared" si="949"/>
        <v>0.17396326711669999</v>
      </c>
      <c r="BM736" s="22">
        <f t="shared" si="950"/>
        <v>0.24469028568416715</v>
      </c>
      <c r="BN736" s="22">
        <f t="shared" si="951"/>
        <v>0.7551134150216221</v>
      </c>
    </row>
    <row r="737" spans="1:66" x14ac:dyDescent="0.25">
      <c r="A737" t="s">
        <v>342</v>
      </c>
      <c r="B737" t="s">
        <v>386</v>
      </c>
      <c r="C737" t="s">
        <v>420</v>
      </c>
      <c r="D737" s="11">
        <v>44264</v>
      </c>
      <c r="E737">
        <f>VLOOKUP(A737,home!$A$2:$E$405,3,FALSE)</f>
        <v>1.1741999999999999</v>
      </c>
      <c r="F737">
        <f>VLOOKUP(B737,home!$B$2:$E$405,3,FALSE)</f>
        <v>0.89419999999999999</v>
      </c>
      <c r="G737">
        <f>VLOOKUP(C737,away!$B$2:$E$405,4,FALSE)</f>
        <v>0.68130000000000002</v>
      </c>
      <c r="H737">
        <f>VLOOKUP(A737,away!$A$2:$E$405,3,FALSE)</f>
        <v>0.85970000000000002</v>
      </c>
      <c r="I737">
        <f>VLOOKUP(C737,away!$B$2:$E$405,3,FALSE)</f>
        <v>0.87239999999999995</v>
      </c>
      <c r="J737">
        <f>VLOOKUP(B737,home!$B$2:$E$405,4,FALSE)</f>
        <v>0.69789999999999996</v>
      </c>
      <c r="K737" s="3">
        <f t="shared" ref="K737:K774" si="952">E737*F737*G737</f>
        <v>0.71534431573199986</v>
      </c>
      <c r="L737" s="3">
        <f t="shared" ref="L737:L774" si="953">H737*I737*J737</f>
        <v>0.52342659121199997</v>
      </c>
      <c r="M737" s="5">
        <f t="shared" ref="M737:M774" si="954">_xlfn.POISSON.DIST(0,K737,FALSE) * _xlfn.POISSON.DIST(0,L737,FALSE)</f>
        <v>0.28974011674340633</v>
      </c>
      <c r="N737" s="5">
        <f t="shared" ref="N737:N774" si="955">_xlfn.POISSON.DIST(1,K737,FALSE) * _xlfn.POISSON.DIST(0,L737,FALSE)</f>
        <v>0.20726394555192174</v>
      </c>
      <c r="O737" s="5">
        <f t="shared" ref="O737:O774" si="956">_xlfn.POISSON.DIST(0,K737,FALSE) * _xlfn.POISSON.DIST(1,L737,FALSE)</f>
        <v>0.15165768164436808</v>
      </c>
      <c r="P737" s="5">
        <f t="shared" ref="P737:P774" si="957">_xlfn.POISSON.DIST(1,K737,FALSE) * _xlfn.POISSON.DIST(1,L737,FALSE)</f>
        <v>0.10848746050139195</v>
      </c>
      <c r="Q737" s="5">
        <f t="shared" ref="Q737:Q774" si="958">_xlfn.POISSON.DIST(2,K737,FALSE) * _xlfn.POISSON.DIST(0,L737,FALSE)</f>
        <v>7.4132542653376959E-2</v>
      </c>
      <c r="R737" s="5">
        <f t="shared" ref="R737:R774" si="959">_xlfn.POISSON.DIST(0,K737,FALSE) * _xlfn.POISSON.DIST(2,L737,FALSE)</f>
        <v>3.9690831667113145E-2</v>
      </c>
      <c r="S737" s="5">
        <f t="shared" ref="S737:S774" si="960">_xlfn.POISSON.DIST(2,K737,FALSE) * _xlfn.POISSON.DIST(2,L737,FALSE)</f>
        <v>1.0155246379347746E-2</v>
      </c>
      <c r="T737" s="5">
        <f t="shared" ref="T737:T774" si="961">_xlfn.POISSON.DIST(2,K737,FALSE) * _xlfn.POISSON.DIST(1,L737,FALSE)</f>
        <v>3.8802944098935289E-2</v>
      </c>
      <c r="U737" s="5">
        <f t="shared" ref="U737:U774" si="962">_xlfn.POISSON.DIST(1,K737,FALSE) * _xlfn.POISSON.DIST(2,L737,FALSE)</f>
        <v>2.8392610819745041E-2</v>
      </c>
      <c r="V737" s="5">
        <f t="shared" ref="V737:V774" si="963">_xlfn.POISSON.DIST(3,K737,FALSE) * _xlfn.POISSON.DIST(3,L737,FALSE)</f>
        <v>4.2249236731499115E-4</v>
      </c>
      <c r="W737" s="5">
        <f t="shared" ref="W737:W774" si="964">_xlfn.POISSON.DIST(3,K737,FALSE) * _xlfn.POISSON.DIST(0,L737,FALSE)</f>
        <v>1.767676433261775E-2</v>
      </c>
      <c r="X737" s="5">
        <f t="shared" ref="X737:X774" si="965">_xlfn.POISSON.DIST(3,K737,FALSE) * _xlfn.POISSON.DIST(1,L737,FALSE)</f>
        <v>9.2524884982799708E-3</v>
      </c>
      <c r="Y737" s="5">
        <f t="shared" ref="Y737:Y774" si="966">_xlfn.POISSON.DIST(3,K737,FALSE) * _xlfn.POISSON.DIST(2,L737,FALSE)</f>
        <v>2.4214992574414611E-3</v>
      </c>
      <c r="Z737" s="5">
        <f t="shared" ref="Z737:Z774" si="967">_xlfn.POISSON.DIST(0,K737,FALSE) * _xlfn.POISSON.DIST(3,L737,FALSE)</f>
        <v>6.9250789072954465E-3</v>
      </c>
      <c r="AA737" s="5">
        <f t="shared" ref="AA737:AA774" si="968">_xlfn.POISSON.DIST(1,K737,FALSE) * _xlfn.POISSON.DIST(3,L737,FALSE)</f>
        <v>4.9538158323293655E-3</v>
      </c>
      <c r="AB737" s="5">
        <f t="shared" ref="AB737:AB774" si="969">_xlfn.POISSON.DIST(2,K737,FALSE) * _xlfn.POISSON.DIST(3,L737,FALSE)</f>
        <v>1.7718419984199987E-3</v>
      </c>
      <c r="AC737" s="5">
        <f t="shared" ref="AC737:AC774" si="970">_xlfn.POISSON.DIST(4,K737,FALSE) * _xlfn.POISSON.DIST(4,L737,FALSE)</f>
        <v>9.887119819305223E-6</v>
      </c>
      <c r="AD737" s="5">
        <f t="shared" ref="AD737:AD774" si="971">_xlfn.POISSON.DIST(4,K737,FALSE) * _xlfn.POISSON.DIST(0,L737,FALSE)</f>
        <v>3.1612432214680655E-3</v>
      </c>
      <c r="AE737" s="5">
        <f t="shared" ref="AE737:AE774" si="972">_xlfn.POISSON.DIST(4,K737,FALSE) * _xlfn.POISSON.DIST(1,L737,FALSE)</f>
        <v>1.6546787634050709E-3</v>
      </c>
      <c r="AF737" s="5">
        <f t="shared" ref="AF737:AF774" si="973">_xlfn.POISSON.DIST(4,K737,FALSE) * _xlfn.POISSON.DIST(2,L737,FALSE)</f>
        <v>4.3305143234000185E-4</v>
      </c>
      <c r="AG737" s="5">
        <f t="shared" ref="AG737:AG774" si="974">_xlfn.POISSON.DIST(4,K737,FALSE) * _xlfn.POISSON.DIST(3,L737,FALSE)</f>
        <v>7.5556878349733746E-5</v>
      </c>
      <c r="AH737" s="5">
        <f t="shared" ref="AH737:AH774" si="975">_xlfn.POISSON.DIST(0,K737,FALSE) * _xlfn.POISSON.DIST(4,L737,FALSE)</f>
        <v>9.0619261157994413E-4</v>
      </c>
      <c r="AI737" s="5">
        <f t="shared" ref="AI737:AI774" si="976">_xlfn.POISSON.DIST(1,K737,FALSE) * _xlfn.POISSON.DIST(4,L737,FALSE)</f>
        <v>6.4823973365204894E-4</v>
      </c>
      <c r="AJ737" s="5">
        <f t="shared" ref="AJ737:AJ774" si="977">_xlfn.POISSON.DIST(2,K737,FALSE) * _xlfn.POISSON.DIST(4,L737,FALSE)</f>
        <v>2.3185730434980941E-4</v>
      </c>
      <c r="AK737" s="5">
        <f t="shared" ref="AK737:AK774" si="978">_xlfn.POISSON.DIST(3,K737,FALSE) * _xlfn.POISSON.DIST(4,L737,FALSE)</f>
        <v>5.5285934909193495E-5</v>
      </c>
      <c r="AL737" s="5">
        <f t="shared" ref="AL737:AL774" si="979">_xlfn.POISSON.DIST(5,K737,FALSE) * _xlfn.POISSON.DIST(5,L737,FALSE)</f>
        <v>1.4808146457942168E-7</v>
      </c>
      <c r="AM737" s="5">
        <f t="shared" ref="AM737:AM774" si="980">_xlfn.POISSON.DIST(5,K737,FALSE) * _xlfn.POISSON.DIST(0,L737,FALSE)</f>
        <v>4.5227547382469934E-4</v>
      </c>
      <c r="AN737" s="5">
        <f t="shared" ref="AN737:AN774" si="981">_xlfn.POISSON.DIST(5,K737,FALSE) * _xlfn.POISSON.DIST(1,L737,FALSE)</f>
        <v>2.3673300955285448E-4</v>
      </c>
      <c r="AO737" s="5">
        <f t="shared" ref="AO737:AO774" si="982">_xlfn.POISSON.DIST(5,K737,FALSE) * _xlfn.POISSON.DIST(2,L737,FALSE)</f>
        <v>6.1956176108804217E-5</v>
      </c>
      <c r="AP737" s="5">
        <f t="shared" ref="AP737:AP774" si="983">_xlfn.POISSON.DIST(5,K737,FALSE) * _xlfn.POISSON.DIST(3,L737,FALSE)</f>
        <v>1.080983668838725E-5</v>
      </c>
      <c r="AQ737" s="5">
        <f t="shared" ref="AQ737:AQ774" si="984">_xlfn.POISSON.DIST(5,K737,FALSE) * _xlfn.POISSON.DIST(4,L737,FALSE)</f>
        <v>1.4145389923402381E-6</v>
      </c>
      <c r="AR737" s="5">
        <f t="shared" ref="AR737:AR774" si="985">_xlfn.POISSON.DIST(0,K737,FALSE) * _xlfn.POISSON.DIST(5,L737,FALSE)</f>
        <v>9.4865061932158045E-5</v>
      </c>
      <c r="AS737" s="5">
        <f t="shared" ref="AS737:AS774" si="986">_xlfn.POISSON.DIST(1,K737,FALSE) * _xlfn.POISSON.DIST(5,L737,FALSE)</f>
        <v>6.7861182814733383E-5</v>
      </c>
      <c r="AT737" s="5">
        <f t="shared" ref="AT737:AT774" si="987">_xlfn.POISSON.DIST(2,K737,FALSE) * _xlfn.POISSON.DIST(5,L737,FALSE)</f>
        <v>2.4272055692684799E-5</v>
      </c>
      <c r="AU737" s="5">
        <f t="shared" ref="AU737:AU774" si="988">_xlfn.POISSON.DIST(3,K737,FALSE) * _xlfn.POISSON.DIST(5,L737,FALSE)</f>
        <v>5.787625690297534E-6</v>
      </c>
      <c r="AV737" s="5">
        <f t="shared" ref="AV737:AV774" si="989">_xlfn.POISSON.DIST(4,K737,FALSE) * _xlfn.POISSON.DIST(5,L737,FALSE)</f>
        <v>1.035036284784708E-6</v>
      </c>
      <c r="AW737" s="5">
        <f t="shared" ref="AW737:AW774" si="990">_xlfn.POISSON.DIST(6,K737,FALSE) * _xlfn.POISSON.DIST(6,L737,FALSE)</f>
        <v>1.5401716065910251E-9</v>
      </c>
      <c r="AX737" s="5">
        <f t="shared" ref="AX737:AX774" si="991">_xlfn.POISSON.DIST(6,K737,FALSE) * _xlfn.POISSON.DIST(0,L737,FALSE)</f>
        <v>5.392211489091593E-5</v>
      </c>
      <c r="AY737" s="5">
        <f t="shared" ref="AY737:AY774" si="992">_xlfn.POISSON.DIST(6,K737,FALSE) * _xlfn.POISSON.DIST(1,L737,FALSE)</f>
        <v>2.8224268788293946E-5</v>
      </c>
      <c r="AZ737" s="5">
        <f t="shared" ref="AZ737:AZ774" si="993">_xlfn.POISSON.DIST(6,K737,FALSE) * _xlfn.POISSON.DIST(2,L737,FALSE)</f>
        <v>7.386666400653973E-6</v>
      </c>
      <c r="BA737" s="5">
        <f t="shared" ref="BA737:BA774" si="994">_xlfn.POISSON.DIST(6,K737,FALSE) * _xlfn.POISSON.DIST(3,L737,FALSE)</f>
        <v>1.2887925381715075E-6</v>
      </c>
      <c r="BB737" s="5">
        <f t="shared" ref="BB737:BB774" si="995">_xlfn.POISSON.DIST(6,K737,FALSE) * _xlfn.POISSON.DIST(4,L737,FALSE)</f>
        <v>1.6864707125864337E-7</v>
      </c>
      <c r="BC737" s="5">
        <f t="shared" ref="BC737:BC774" si="996">_xlfn.POISSON.DIST(6,K737,FALSE) * _xlfn.POISSON.DIST(5,L737,FALSE)</f>
        <v>1.7654872325359798E-8</v>
      </c>
      <c r="BD737" s="5">
        <f t="shared" ref="BD737:BD774" si="997">_xlfn.POISSON.DIST(0,K737,FALSE) * _xlfn.POISSON.DIST(6,L737,FALSE)</f>
        <v>8.2758159987107888E-6</v>
      </c>
      <c r="BE737" s="5">
        <f t="shared" ref="BE737:BE774" si="998">_xlfn.POISSON.DIST(1,K737,FALSE) * _xlfn.POISSON.DIST(6,L737,FALSE)</f>
        <v>5.9200579327217057E-6</v>
      </c>
      <c r="BF737" s="5">
        <f t="shared" ref="BF737:BF774" si="999">_xlfn.POISSON.DIST(2,K737,FALSE) * _xlfn.POISSON.DIST(6,L737,FALSE)</f>
        <v>2.1174398954883029E-6</v>
      </c>
      <c r="BG737" s="5">
        <f t="shared" ref="BG737:BG774" si="1000">_xlfn.POISSON.DIST(3,K737,FALSE) * _xlfn.POISSON.DIST(6,L737,FALSE)</f>
        <v>5.0489953104723926E-7</v>
      </c>
      <c r="BH737" s="5">
        <f t="shared" ref="BH737:BH774" si="1001">_xlfn.POISSON.DIST(4,K737,FALSE) * _xlfn.POISSON.DIST(6,L737,FALSE)</f>
        <v>9.0294252387598718E-8</v>
      </c>
      <c r="BI737" s="5">
        <f t="shared" ref="BI737:BI774" si="1002">_xlfn.POISSON.DIST(5,K737,FALSE) * _xlfn.POISSON.DIST(6,L737,FALSE)</f>
        <v>1.2918296037747863E-8</v>
      </c>
      <c r="BJ737" s="8">
        <f t="shared" ref="BJ737:BJ774" si="1003">SUM(N737,Q737,T737,W737,X737,Y737,AD737,AE737,AF737,AG737,AM737,AN737,AO737,AP737,AQ737,AX737,AY737,AZ737,BA737,BB737,BC737)</f>
        <v>0.35572891186786482</v>
      </c>
      <c r="BK737" s="8">
        <f t="shared" ref="BK737:BK774" si="1004">SUM(M737,P737,S737,V737,AC737,AL737,AY737)</f>
        <v>0.40884357546153322</v>
      </c>
      <c r="BL737" s="8">
        <f t="shared" ref="BL737:BL774" si="1005">SUM(O737,R737,U737,AA737,AB737,AH737,AI737,AJ737,AK737,AR737,AS737,AT737,AU737,AV737,BD737,BE737,BF737,BG737,BH737,BI737)</f>
        <v>0.2285190999347877</v>
      </c>
      <c r="BM737" s="8">
        <f t="shared" ref="BM737:BM774" si="1006">SUM(S737:BI737)</f>
        <v>0.12901586468128615</v>
      </c>
      <c r="BN737" s="8">
        <f t="shared" ref="BN737:BN774" si="1007">SUM(M737:R737)</f>
        <v>0.87097257876157819</v>
      </c>
    </row>
    <row r="738" spans="1:66" x14ac:dyDescent="0.25">
      <c r="A738" t="s">
        <v>99</v>
      </c>
      <c r="B738" t="s">
        <v>102</v>
      </c>
      <c r="C738" t="s">
        <v>417</v>
      </c>
      <c r="D738" s="11">
        <v>44295</v>
      </c>
      <c r="E738">
        <f>VLOOKUP(A738,home!$A$2:$E$405,3,FALSE)</f>
        <v>1.3478000000000001</v>
      </c>
      <c r="F738">
        <f>VLOOKUP(B738,home!$B$2:$E$405,3,FALSE)</f>
        <v>1.0323</v>
      </c>
      <c r="G738">
        <f>VLOOKUP(C738,away!$B$2:$E$405,4,FALSE)</f>
        <v>0.8387</v>
      </c>
      <c r="H738">
        <f>VLOOKUP(A738,away!$A$2:$E$405,3,FALSE)</f>
        <v>1.2736000000000001</v>
      </c>
      <c r="I738">
        <f>VLOOKUP(C738,away!$B$2:$E$405,3,FALSE)</f>
        <v>0.751</v>
      </c>
      <c r="J738">
        <f>VLOOKUP(B738,home!$B$2:$E$405,4,FALSE)</f>
        <v>1.3313999999999999</v>
      </c>
      <c r="K738" s="3">
        <f t="shared" si="952"/>
        <v>1.1669117754780003</v>
      </c>
      <c r="L738" s="3">
        <f t="shared" si="953"/>
        <v>1.27344895104</v>
      </c>
      <c r="M738" s="5">
        <f t="shared" si="954"/>
        <v>8.7129415901688448E-2</v>
      </c>
      <c r="N738" s="5">
        <f t="shared" si="955"/>
        <v>0.10167234140620039</v>
      </c>
      <c r="O738" s="5">
        <f t="shared" si="956"/>
        <v>0.11095486328473303</v>
      </c>
      <c r="P738" s="5">
        <f t="shared" si="957"/>
        <v>0.12947453651350663</v>
      </c>
      <c r="Q738" s="5">
        <f t="shared" si="958"/>
        <v>5.9321326213657363E-2</v>
      </c>
      <c r="R738" s="5">
        <f t="shared" si="959"/>
        <v>7.0647677131364967E-2</v>
      </c>
      <c r="S738" s="5">
        <f t="shared" si="960"/>
        <v>4.8099873710568834E-2</v>
      </c>
      <c r="T738" s="5">
        <f t="shared" si="961"/>
        <v>7.5542680641083604E-2</v>
      </c>
      <c r="U738" s="5">
        <f t="shared" si="962"/>
        <v>8.2439606354757625E-2</v>
      </c>
      <c r="V738" s="5">
        <f t="shared" si="963"/>
        <v>7.9418373622533976E-3</v>
      </c>
      <c r="W738" s="5">
        <f t="shared" si="964"/>
        <v>2.3074251365229517E-2</v>
      </c>
      <c r="X738" s="5">
        <f t="shared" si="965"/>
        <v>2.9383881197084811E-2</v>
      </c>
      <c r="Y738" s="5">
        <f t="shared" si="966"/>
        <v>1.8709436343955822E-2</v>
      </c>
      <c r="Z738" s="5">
        <f t="shared" si="967"/>
        <v>2.9988736778783102E-2</v>
      </c>
      <c r="AA738" s="5">
        <f t="shared" si="968"/>
        <v>3.4994210078872198E-2</v>
      </c>
      <c r="AB738" s="5">
        <f t="shared" si="969"/>
        <v>2.0417577907293451E-2</v>
      </c>
      <c r="AC738" s="5">
        <f t="shared" si="970"/>
        <v>7.37599423872847E-4</v>
      </c>
      <c r="AD738" s="5">
        <f t="shared" si="971"/>
        <v>6.7314039071064138E-3</v>
      </c>
      <c r="AE738" s="5">
        <f t="shared" si="972"/>
        <v>8.5720992445312179E-3</v>
      </c>
      <c r="AF738" s="5">
        <f t="shared" si="973"/>
        <v>5.4580653955795299E-3</v>
      </c>
      <c r="AG738" s="5">
        <f t="shared" si="974"/>
        <v>2.3168558842361583E-3</v>
      </c>
      <c r="AH738" s="5">
        <f t="shared" si="975"/>
        <v>9.5472813484890045E-3</v>
      </c>
      <c r="AI738" s="5">
        <f t="shared" si="976"/>
        <v>1.1140835029353301E-2</v>
      </c>
      <c r="AJ738" s="5">
        <f t="shared" si="977"/>
        <v>6.5001857922050823E-3</v>
      </c>
      <c r="AK738" s="5">
        <f t="shared" si="978"/>
        <v>2.528381114572968E-3</v>
      </c>
      <c r="AL738" s="5">
        <f t="shared" si="979"/>
        <v>4.3842985770189555E-5</v>
      </c>
      <c r="AM738" s="5">
        <f t="shared" si="980"/>
        <v>1.5709908969402191E-3</v>
      </c>
      <c r="AN738" s="5">
        <f t="shared" si="981"/>
        <v>2.0005767098019104E-3</v>
      </c>
      <c r="AO738" s="5">
        <f t="shared" si="982"/>
        <v>1.2738161562861491E-3</v>
      </c>
      <c r="AP738" s="5">
        <f t="shared" si="983"/>
        <v>5.4071328268013371E-4</v>
      </c>
      <c r="AQ738" s="5">
        <f t="shared" si="984"/>
        <v>1.7214269066060287E-4</v>
      </c>
      <c r="AR738" s="5">
        <f t="shared" si="985"/>
        <v>2.4315950837034144E-3</v>
      </c>
      <c r="AS738" s="5">
        <f t="shared" si="986"/>
        <v>2.8374569363679284E-3</v>
      </c>
      <c r="AT738" s="5">
        <f t="shared" si="987"/>
        <v>1.6555309557297335E-3</v>
      </c>
      <c r="AU738" s="5">
        <f t="shared" si="988"/>
        <v>6.43952855636458E-4</v>
      </c>
      <c r="AV738" s="5">
        <f t="shared" si="989"/>
        <v>1.8785904252371696E-4</v>
      </c>
      <c r="AW738" s="5">
        <f t="shared" si="990"/>
        <v>1.8097441614796129E-6</v>
      </c>
      <c r="AX738" s="5">
        <f t="shared" si="991"/>
        <v>3.0553462946804734E-4</v>
      </c>
      <c r="AY738" s="5">
        <f t="shared" si="992"/>
        <v>3.8908275340247985E-4</v>
      </c>
      <c r="AZ738" s="5">
        <f t="shared" si="993"/>
        <v>2.4773851209407158E-4</v>
      </c>
      <c r="BA738" s="5">
        <f t="shared" si="994"/>
        <v>1.0516078278613526E-4</v>
      </c>
      <c r="BB738" s="5">
        <f t="shared" si="995"/>
        <v>3.3479222132387316E-5</v>
      </c>
      <c r="BC738" s="5">
        <f t="shared" si="996"/>
        <v>8.5268160612247508E-6</v>
      </c>
      <c r="BD738" s="5">
        <f t="shared" si="997"/>
        <v>5.1608536811602215E-4</v>
      </c>
      <c r="BE738" s="5">
        <f t="shared" si="998"/>
        <v>6.0222609320648472E-4</v>
      </c>
      <c r="BF738" s="5">
        <f t="shared" si="999"/>
        <v>3.5137235983137951E-4</v>
      </c>
      <c r="BG738" s="5">
        <f t="shared" si="1000"/>
        <v>1.3667351475490995E-4</v>
      </c>
      <c r="BH738" s="5">
        <f t="shared" si="1001"/>
        <v>3.9871483440867665E-5</v>
      </c>
      <c r="BI738" s="5">
        <f t="shared" si="1002"/>
        <v>9.3053007065849189E-6</v>
      </c>
      <c r="BJ738" s="8">
        <f t="shared" si="1003"/>
        <v>0.33743010405097823</v>
      </c>
      <c r="BK738" s="8">
        <f t="shared" si="1004"/>
        <v>0.27381618865106289</v>
      </c>
      <c r="BL738" s="8">
        <f t="shared" si="1005"/>
        <v>0.35858254703565923</v>
      </c>
      <c r="BM738" s="8">
        <f t="shared" si="1006"/>
        <v>0.44023014305609154</v>
      </c>
      <c r="BN738" s="8">
        <f t="shared" si="1007"/>
        <v>0.55920016045115084</v>
      </c>
    </row>
    <row r="739" spans="1:66" x14ac:dyDescent="0.25">
      <c r="A739" t="s">
        <v>99</v>
      </c>
      <c r="B739" t="s">
        <v>100</v>
      </c>
      <c r="C739" t="s">
        <v>113</v>
      </c>
      <c r="D739" s="11">
        <v>44295</v>
      </c>
      <c r="E739">
        <f>VLOOKUP(A739,home!$A$2:$E$405,3,FALSE)</f>
        <v>1.3478000000000001</v>
      </c>
      <c r="F739">
        <f>VLOOKUP(B739,home!$B$2:$E$405,3,FALSE)</f>
        <v>1</v>
      </c>
      <c r="G739">
        <f>VLOOKUP(C739,away!$B$2:$E$405,4,FALSE)</f>
        <v>1.1291</v>
      </c>
      <c r="H739">
        <f>VLOOKUP(A739,away!$A$2:$E$405,3,FALSE)</f>
        <v>1.2736000000000001</v>
      </c>
      <c r="I739">
        <f>VLOOKUP(C739,away!$B$2:$E$405,3,FALSE)</f>
        <v>1.2971999999999999</v>
      </c>
      <c r="J739">
        <f>VLOOKUP(B739,home!$B$2:$E$405,4,FALSE)</f>
        <v>0.88759999999999994</v>
      </c>
      <c r="K739" s="3">
        <f t="shared" si="952"/>
        <v>1.5218009800000001</v>
      </c>
      <c r="L739" s="3">
        <f t="shared" si="953"/>
        <v>1.4664163153919998</v>
      </c>
      <c r="M739" s="5">
        <f t="shared" si="954"/>
        <v>5.0377164323903677E-2</v>
      </c>
      <c r="N739" s="5">
        <f t="shared" si="955"/>
        <v>7.6664018037737647E-2</v>
      </c>
      <c r="O739" s="5">
        <f t="shared" si="956"/>
        <v>7.3873895687756139E-2</v>
      </c>
      <c r="P739" s="5">
        <f t="shared" si="957"/>
        <v>0.11242136685404507</v>
      </c>
      <c r="Q739" s="5">
        <f t="shared" si="958"/>
        <v>5.8333688890283432E-2</v>
      </c>
      <c r="R739" s="5">
        <f t="shared" si="959"/>
        <v>5.4164942959046156E-2</v>
      </c>
      <c r="S739" s="5">
        <f t="shared" si="960"/>
        <v>6.2719705917105684E-2</v>
      </c>
      <c r="T739" s="5">
        <f t="shared" si="961"/>
        <v>8.5541473125712669E-2</v>
      </c>
      <c r="U739" s="5">
        <f t="shared" si="962"/>
        <v>8.2428263276720537E-2</v>
      </c>
      <c r="V739" s="5">
        <f t="shared" si="963"/>
        <v>1.5551656219449858E-2</v>
      </c>
      <c r="W739" s="5">
        <f t="shared" si="964"/>
        <v>2.9590754973416143E-2</v>
      </c>
      <c r="X739" s="5">
        <f t="shared" si="965"/>
        <v>4.3392365877784396E-2</v>
      </c>
      <c r="Y739" s="5">
        <f t="shared" si="966"/>
        <v>3.1815636643321071E-2</v>
      </c>
      <c r="Z739" s="5">
        <f t="shared" si="967"/>
        <v>2.6476118692474102E-2</v>
      </c>
      <c r="AA739" s="5">
        <f t="shared" si="968"/>
        <v>4.0291383372803406E-2</v>
      </c>
      <c r="AB739" s="5">
        <f t="shared" si="969"/>
        <v>3.0657733351143971E-2</v>
      </c>
      <c r="AC739" s="5">
        <f t="shared" si="970"/>
        <v>2.169061211188979E-3</v>
      </c>
      <c r="AD739" s="5">
        <f t="shared" si="971"/>
        <v>1.1257809979371144E-2</v>
      </c>
      <c r="AE739" s="5">
        <f t="shared" si="972"/>
        <v>1.650863622933272E-2</v>
      </c>
      <c r="AF739" s="5">
        <f t="shared" si="973"/>
        <v>1.2104266755782482E-2</v>
      </c>
      <c r="AG739" s="5">
        <f t="shared" si="974"/>
        <v>5.9166314188454742E-3</v>
      </c>
      <c r="AH739" s="5">
        <f t="shared" si="975"/>
        <v>9.7062531047247772E-3</v>
      </c>
      <c r="AI739" s="5">
        <f t="shared" si="976"/>
        <v>1.4770985486898208E-2</v>
      </c>
      <c r="AJ739" s="5">
        <f t="shared" si="977"/>
        <v>1.1239250094763738E-2</v>
      </c>
      <c r="AK739" s="5">
        <f t="shared" si="978"/>
        <v>5.7013006028921826E-3</v>
      </c>
      <c r="AL739" s="5">
        <f t="shared" si="979"/>
        <v>1.9361854080083706E-4</v>
      </c>
      <c r="AM739" s="5">
        <f t="shared" si="980"/>
        <v>3.4264292518521563E-3</v>
      </c>
      <c r="AN739" s="5">
        <f t="shared" si="981"/>
        <v>5.0245717584524062E-3</v>
      </c>
      <c r="AO739" s="5">
        <f t="shared" si="982"/>
        <v>3.6840570022262397E-3</v>
      </c>
      <c r="AP739" s="5">
        <f t="shared" si="983"/>
        <v>1.8007870982995661E-3</v>
      </c>
      <c r="AQ739" s="5">
        <f t="shared" si="984"/>
        <v>6.6017589537347495E-4</v>
      </c>
      <c r="AR739" s="5">
        <f t="shared" si="985"/>
        <v>2.8466815828185324E-3</v>
      </c>
      <c r="AS739" s="5">
        <f t="shared" si="986"/>
        <v>4.3320828224811935E-3</v>
      </c>
      <c r="AT739" s="5">
        <f t="shared" si="987"/>
        <v>3.2962839423465243E-3</v>
      </c>
      <c r="AU739" s="5">
        <f t="shared" si="988"/>
        <v>1.6720960446070677E-3</v>
      </c>
      <c r="AV739" s="5">
        <f t="shared" si="989"/>
        <v>6.3614934983429003E-4</v>
      </c>
      <c r="AW739" s="5">
        <f t="shared" si="990"/>
        <v>1.2002164791021958E-5</v>
      </c>
      <c r="AX739" s="5">
        <f t="shared" si="991"/>
        <v>8.6905723222821399E-4</v>
      </c>
      <c r="AY739" s="5">
        <f t="shared" si="992"/>
        <v>1.2743997043488671E-3</v>
      </c>
      <c r="AZ739" s="5">
        <f t="shared" si="993"/>
        <v>9.3440025939396003E-4</v>
      </c>
      <c r="BA739" s="5">
        <f t="shared" si="994"/>
        <v>4.5673992849393983E-4</v>
      </c>
      <c r="BB739" s="5">
        <f t="shared" si="995"/>
        <v>1.6744272075862212E-4</v>
      </c>
      <c r="BC739" s="5">
        <f t="shared" si="996"/>
        <v>4.9108147522814017E-5</v>
      </c>
      <c r="BD739" s="5">
        <f t="shared" si="997"/>
        <v>6.9573671962850356E-4</v>
      </c>
      <c r="BE739" s="5">
        <f t="shared" si="998"/>
        <v>1.058772821752642E-3</v>
      </c>
      <c r="BF739" s="5">
        <f t="shared" si="999"/>
        <v>8.0562075887026811E-4</v>
      </c>
      <c r="BG739" s="5">
        <f t="shared" si="1000"/>
        <v>4.0866482011903918E-4</v>
      </c>
      <c r="BH739" s="5">
        <f t="shared" si="1001"/>
        <v>1.5547663093716944E-4</v>
      </c>
      <c r="BI739" s="5">
        <f t="shared" si="1002"/>
        <v>4.7320897865456539E-5</v>
      </c>
      <c r="BJ739" s="8">
        <f t="shared" si="1003"/>
        <v>0.38947245093053739</v>
      </c>
      <c r="BK739" s="8">
        <f t="shared" si="1004"/>
        <v>0.24470697277084297</v>
      </c>
      <c r="BL739" s="8">
        <f t="shared" si="1005"/>
        <v>0.33878889432800985</v>
      </c>
      <c r="BM739" s="8">
        <f t="shared" si="1006"/>
        <v>0.57234696242953409</v>
      </c>
      <c r="BN739" s="8">
        <f t="shared" si="1007"/>
        <v>0.42583507675277216</v>
      </c>
    </row>
    <row r="740" spans="1:66" x14ac:dyDescent="0.25">
      <c r="A740" t="s">
        <v>99</v>
      </c>
      <c r="B740" t="s">
        <v>126</v>
      </c>
      <c r="C740" t="s">
        <v>115</v>
      </c>
      <c r="D740" s="11">
        <v>44295</v>
      </c>
      <c r="E740">
        <f>VLOOKUP(A740,home!$A$2:$E$405,3,FALSE)</f>
        <v>1.3478000000000001</v>
      </c>
      <c r="F740">
        <f>VLOOKUP(B740,home!$B$2:$E$405,3,FALSE)</f>
        <v>1.2758</v>
      </c>
      <c r="G740">
        <f>VLOOKUP(C740,away!$B$2:$E$405,4,FALSE)</f>
        <v>1.0968</v>
      </c>
      <c r="H740">
        <f>VLOOKUP(A740,away!$A$2:$E$405,3,FALSE)</f>
        <v>1.2736000000000001</v>
      </c>
      <c r="I740">
        <f>VLOOKUP(C740,away!$B$2:$E$405,3,FALSE)</f>
        <v>0.95589999999999997</v>
      </c>
      <c r="J740">
        <f>VLOOKUP(B740,home!$B$2:$E$405,4,FALSE)</f>
        <v>0.83030000000000004</v>
      </c>
      <c r="K740" s="3">
        <f t="shared" si="952"/>
        <v>1.8859730896320002</v>
      </c>
      <c r="L740" s="3">
        <f t="shared" si="953"/>
        <v>1.0108356494720001</v>
      </c>
      <c r="M740" s="5">
        <f t="shared" si="954"/>
        <v>5.519909398748421E-2</v>
      </c>
      <c r="N740" s="5">
        <f t="shared" si="955"/>
        <v>0.10410400583246275</v>
      </c>
      <c r="O740" s="5">
        <f t="shared" si="956"/>
        <v>5.5797212021104575E-2</v>
      </c>
      <c r="P740" s="5">
        <f t="shared" si="957"/>
        <v>0.10523204034829436</v>
      </c>
      <c r="Q740" s="5">
        <f t="shared" si="958"/>
        <v>9.8168676761458781E-2</v>
      </c>
      <c r="R740" s="5">
        <f t="shared" si="959"/>
        <v>2.8200905526040067E-2</v>
      </c>
      <c r="S740" s="5">
        <f t="shared" si="960"/>
        <v>5.0153822807200037E-2</v>
      </c>
      <c r="T740" s="5">
        <f t="shared" si="961"/>
        <v>9.9232398131976027E-2</v>
      </c>
      <c r="U740" s="5">
        <f t="shared" si="962"/>
        <v>5.3186148925365925E-2</v>
      </c>
      <c r="V740" s="5">
        <f t="shared" si="963"/>
        <v>1.0623743422844268E-2</v>
      </c>
      <c r="W740" s="5">
        <f t="shared" si="964"/>
        <v>6.171449420563118E-2</v>
      </c>
      <c r="X740" s="5">
        <f t="shared" si="965"/>
        <v>6.2383210832185176E-2</v>
      </c>
      <c r="Y740" s="5">
        <f t="shared" si="966"/>
        <v>3.1529586718850311E-2</v>
      </c>
      <c r="Z740" s="5">
        <f t="shared" si="967"/>
        <v>9.5021602177044109E-3</v>
      </c>
      <c r="AA740" s="5">
        <f t="shared" si="968"/>
        <v>1.7920818463962266E-2</v>
      </c>
      <c r="AB740" s="5">
        <f t="shared" si="969"/>
        <v>1.6899090683606555E-2</v>
      </c>
      <c r="AC740" s="5">
        <f t="shared" si="970"/>
        <v>1.265824893765647E-3</v>
      </c>
      <c r="AD740" s="5">
        <f t="shared" si="971"/>
        <v>2.9097968828017594E-2</v>
      </c>
      <c r="AE740" s="5">
        <f t="shared" si="972"/>
        <v>2.9413264218585176E-2</v>
      </c>
      <c r="AF740" s="5">
        <f t="shared" si="973"/>
        <v>1.4865988019742545E-2</v>
      </c>
      <c r="AG740" s="5">
        <f t="shared" si="974"/>
        <v>5.0090235516598094E-3</v>
      </c>
      <c r="AH740" s="5">
        <f t="shared" si="975"/>
        <v>2.4012805737625596E-3</v>
      </c>
      <c r="AI740" s="5">
        <f t="shared" si="976"/>
        <v>4.5287505427722766E-3</v>
      </c>
      <c r="AJ740" s="5">
        <f t="shared" si="977"/>
        <v>4.2705508266624144E-3</v>
      </c>
      <c r="AK740" s="5">
        <f t="shared" si="978"/>
        <v>2.6847146456636687E-3</v>
      </c>
      <c r="AL740" s="5">
        <f t="shared" si="979"/>
        <v>9.6527190337453717E-5</v>
      </c>
      <c r="AM740" s="5">
        <f t="shared" si="980"/>
        <v>1.0975597234518401E-2</v>
      </c>
      <c r="AN740" s="5">
        <f t="shared" si="981"/>
        <v>1.1094524958897496E-2</v>
      </c>
      <c r="AO740" s="5">
        <f t="shared" si="982"/>
        <v>5.6073706712052324E-3</v>
      </c>
      <c r="AP740" s="5">
        <f t="shared" si="983"/>
        <v>1.8893767247526623E-3</v>
      </c>
      <c r="AQ740" s="5">
        <f t="shared" si="984"/>
        <v>4.7746233716565944E-4</v>
      </c>
      <c r="AR740" s="5">
        <f t="shared" si="985"/>
        <v>4.8546000166875493E-4</v>
      </c>
      <c r="AS740" s="5">
        <f t="shared" si="986"/>
        <v>9.155644992399776E-4</v>
      </c>
      <c r="AT740" s="5">
        <f t="shared" si="987"/>
        <v>8.6336500369449789E-4</v>
      </c>
      <c r="AU740" s="5">
        <f t="shared" si="988"/>
        <v>5.4276105449928508E-4</v>
      </c>
      <c r="AV740" s="5">
        <f t="shared" si="989"/>
        <v>2.5590818572148474E-4</v>
      </c>
      <c r="AW740" s="5">
        <f t="shared" si="990"/>
        <v>5.1116746744075803E-6</v>
      </c>
      <c r="AX740" s="5">
        <f t="shared" si="991"/>
        <v>3.4499468378235139E-3</v>
      </c>
      <c r="AY740" s="5">
        <f t="shared" si="992"/>
        <v>3.4873292524552043E-3</v>
      </c>
      <c r="AZ740" s="5">
        <f t="shared" si="993"/>
        <v>1.7625583649141304E-3</v>
      </c>
      <c r="BA740" s="5">
        <f t="shared" si="994"/>
        <v>5.9388560984342722E-4</v>
      </c>
      <c r="BB740" s="5">
        <f t="shared" si="995"/>
        <v>1.500801865345389E-4</v>
      </c>
      <c r="BC740" s="5">
        <f t="shared" si="996"/>
        <v>3.0341280565703919E-5</v>
      </c>
      <c r="BD740" s="5">
        <f t="shared" si="997"/>
        <v>8.1786712679918992E-5</v>
      </c>
      <c r="BE740" s="5">
        <f t="shared" si="998"/>
        <v>1.542475392037915E-4</v>
      </c>
      <c r="BF740" s="5">
        <f t="shared" si="999"/>
        <v>1.4545335404015386E-4</v>
      </c>
      <c r="BG740" s="5">
        <f t="shared" si="1000"/>
        <v>9.1440370505482054E-5</v>
      </c>
      <c r="BH740" s="5">
        <f t="shared" si="1001"/>
        <v>4.3113519519829688E-5</v>
      </c>
      <c r="BI740" s="5">
        <f t="shared" si="1002"/>
        <v>1.626218752274456E-5</v>
      </c>
      <c r="BJ740" s="8">
        <f t="shared" si="1003"/>
        <v>0.57503709055924512</v>
      </c>
      <c r="BK740" s="8">
        <f t="shared" si="1004"/>
        <v>0.2260583819023812</v>
      </c>
      <c r="BL740" s="8">
        <f t="shared" si="1005"/>
        <v>0.18948483463723625</v>
      </c>
      <c r="BM740" s="8">
        <f t="shared" si="1006"/>
        <v>0.54989831526194133</v>
      </c>
      <c r="BN740" s="8">
        <f t="shared" si="1007"/>
        <v>0.4467019344768447</v>
      </c>
    </row>
    <row r="741" spans="1:66" x14ac:dyDescent="0.25">
      <c r="A741" t="s">
        <v>122</v>
      </c>
      <c r="B741" t="s">
        <v>127</v>
      </c>
      <c r="C741" t="s">
        <v>143</v>
      </c>
      <c r="D741" s="11">
        <v>44295</v>
      </c>
      <c r="E741">
        <f>VLOOKUP(A741,home!$A$2:$E$405,3,FALSE)</f>
        <v>1.2608999999999999</v>
      </c>
      <c r="F741">
        <f>VLOOKUP(B741,home!$B$2:$E$405,3,FALSE)</f>
        <v>0.75860000000000005</v>
      </c>
      <c r="G741">
        <f>VLOOKUP(C741,away!$B$2:$E$405,4,FALSE)</f>
        <v>0.89649999999999996</v>
      </c>
      <c r="H741">
        <f>VLOOKUP(A741,away!$A$2:$E$405,3,FALSE)</f>
        <v>1.0995999999999999</v>
      </c>
      <c r="I741">
        <f>VLOOKUP(C741,away!$B$2:$E$405,3,FALSE)</f>
        <v>0.98850000000000005</v>
      </c>
      <c r="J741">
        <f>VLOOKUP(B741,home!$B$2:$E$405,4,FALSE)</f>
        <v>0.75129999999999997</v>
      </c>
      <c r="K741" s="3">
        <f t="shared" si="952"/>
        <v>0.85751905040999998</v>
      </c>
      <c r="L741" s="3">
        <f t="shared" si="953"/>
        <v>0.81662899097999986</v>
      </c>
      <c r="M741" s="5">
        <f t="shared" si="954"/>
        <v>0.1874678262947721</v>
      </c>
      <c r="N741" s="5">
        <f t="shared" si="955"/>
        <v>0.16075723238671979</v>
      </c>
      <c r="O741" s="5">
        <f t="shared" si="956"/>
        <v>0.1530916618283136</v>
      </c>
      <c r="P741" s="5">
        <f t="shared" si="957"/>
        <v>0.13127901647670431</v>
      </c>
      <c r="Q741" s="5">
        <f t="shared" si="958"/>
        <v>6.8926194631399818E-2</v>
      </c>
      <c r="R741" s="5">
        <f t="shared" si="959"/>
        <v>6.2509544663153546E-2</v>
      </c>
      <c r="S741" s="5">
        <f t="shared" si="960"/>
        <v>2.2982850587908339E-2</v>
      </c>
      <c r="T741" s="5">
        <f t="shared" si="961"/>
        <v>5.6287128773931105E-2</v>
      </c>
      <c r="U741" s="5">
        <f t="shared" si="962"/>
        <v>5.360312538110891E-2</v>
      </c>
      <c r="V741" s="5">
        <f t="shared" si="963"/>
        <v>1.7882570872410212E-3</v>
      </c>
      <c r="W741" s="5">
        <f t="shared" si="964"/>
        <v>1.9701841656230939E-2</v>
      </c>
      <c r="X741" s="5">
        <f t="shared" si="965"/>
        <v>1.6089095072175597E-2</v>
      </c>
      <c r="Y741" s="5">
        <f t="shared" si="966"/>
        <v>6.5694107372860234E-3</v>
      </c>
      <c r="Z741" s="5">
        <f t="shared" si="967"/>
        <v>1.7015702128296777E-2</v>
      </c>
      <c r="AA741" s="5">
        <f t="shared" si="968"/>
        <v>1.4591288731116467E-2</v>
      </c>
      <c r="AB741" s="5">
        <f t="shared" si="969"/>
        <v>6.2561540284825625E-3</v>
      </c>
      <c r="AC741" s="5">
        <f t="shared" si="970"/>
        <v>7.8266973945759395E-5</v>
      </c>
      <c r="AD741" s="5">
        <f t="shared" si="971"/>
        <v>4.2236761370948329E-3</v>
      </c>
      <c r="AE741" s="5">
        <f t="shared" si="972"/>
        <v>3.4491763820620564E-3</v>
      </c>
      <c r="AF741" s="5">
        <f t="shared" si="973"/>
        <v>1.4083487142976918E-3</v>
      </c>
      <c r="AG741" s="5">
        <f t="shared" si="974"/>
        <v>3.8336612983496814E-4</v>
      </c>
      <c r="AH741" s="5">
        <f t="shared" si="975"/>
        <v>3.4738789149618074E-3</v>
      </c>
      <c r="AI741" s="5">
        <f t="shared" si="976"/>
        <v>2.9789173483973702E-3</v>
      </c>
      <c r="AJ741" s="5">
        <f t="shared" si="977"/>
        <v>1.2772391879237938E-3</v>
      </c>
      <c r="AK741" s="5">
        <f t="shared" si="978"/>
        <v>3.6508564519161711E-4</v>
      </c>
      <c r="AL741" s="5">
        <f t="shared" si="979"/>
        <v>2.1923359469802906E-6</v>
      </c>
      <c r="AM741" s="5">
        <f t="shared" si="980"/>
        <v>7.2437655006418798E-4</v>
      </c>
      <c r="AN741" s="5">
        <f t="shared" si="981"/>
        <v>5.9154689116849119E-4</v>
      </c>
      <c r="AO741" s="5">
        <f t="shared" si="982"/>
        <v>2.4153717042614035E-4</v>
      </c>
      <c r="AP741" s="5">
        <f t="shared" si="983"/>
        <v>6.5748751923087767E-5</v>
      </c>
      <c r="AQ741" s="5">
        <f t="shared" si="984"/>
        <v>1.3423084235286369E-5</v>
      </c>
      <c r="AR741" s="5">
        <f t="shared" si="985"/>
        <v>5.6737404662239165E-4</v>
      </c>
      <c r="AS741" s="5">
        <f t="shared" si="986"/>
        <v>4.8653405368691234E-4</v>
      </c>
      <c r="AT741" s="5">
        <f t="shared" si="987"/>
        <v>2.0860610985486448E-4</v>
      </c>
      <c r="AU741" s="5">
        <f t="shared" si="988"/>
        <v>5.9627904410822516E-5</v>
      </c>
      <c r="AV741" s="5">
        <f t="shared" si="989"/>
        <v>1.2783015992076691E-5</v>
      </c>
      <c r="AW741" s="5">
        <f t="shared" si="990"/>
        <v>4.2645496473611671E-8</v>
      </c>
      <c r="AX741" s="5">
        <f t="shared" si="991"/>
        <v>1.03527781891719E-4</v>
      </c>
      <c r="AY741" s="5">
        <f t="shared" si="992"/>
        <v>8.4543788064631977E-5</v>
      </c>
      <c r="AZ741" s="5">
        <f t="shared" si="993"/>
        <v>3.4520454170423683E-5</v>
      </c>
      <c r="BA741" s="5">
        <f t="shared" si="994"/>
        <v>9.3968012191214762E-6</v>
      </c>
      <c r="BB741" s="5">
        <f t="shared" si="995"/>
        <v>1.9184250745027003E-6</v>
      </c>
      <c r="BC741" s="5">
        <f t="shared" si="996"/>
        <v>3.1332830657237437E-7</v>
      </c>
      <c r="BD741" s="5">
        <f t="shared" si="997"/>
        <v>7.7222349200247156E-5</v>
      </c>
      <c r="BE741" s="5">
        <f t="shared" si="998"/>
        <v>6.6219635556625365E-5</v>
      </c>
      <c r="BF741" s="5">
        <f t="shared" si="999"/>
        <v>2.8392299500506818E-5</v>
      </c>
      <c r="BG741" s="5">
        <f t="shared" si="1000"/>
        <v>8.1156459022103087E-6</v>
      </c>
      <c r="BH741" s="5">
        <f t="shared" si="1001"/>
        <v>1.7398302418817977E-6</v>
      </c>
      <c r="BI741" s="5">
        <f t="shared" si="1002"/>
        <v>2.983875153786161E-7</v>
      </c>
      <c r="BJ741" s="8">
        <f t="shared" si="1003"/>
        <v>0.33966632364757698</v>
      </c>
      <c r="BK741" s="8">
        <f t="shared" si="1004"/>
        <v>0.34368295354458311</v>
      </c>
      <c r="BL741" s="8">
        <f t="shared" si="1005"/>
        <v>0.29966380900713357</v>
      </c>
      <c r="BM741" s="8">
        <f t="shared" si="1006"/>
        <v>0.23591281090395913</v>
      </c>
      <c r="BN741" s="8">
        <f t="shared" si="1007"/>
        <v>0.76403147628106316</v>
      </c>
    </row>
    <row r="742" spans="1:66" x14ac:dyDescent="0.25">
      <c r="A742" t="s">
        <v>122</v>
      </c>
      <c r="B742" t="s">
        <v>104</v>
      </c>
      <c r="C742" t="s">
        <v>128</v>
      </c>
      <c r="D742" s="11">
        <v>44295</v>
      </c>
      <c r="E742">
        <f>VLOOKUP(A742,home!$A$2:$E$405,3,FALSE)</f>
        <v>1.2608999999999999</v>
      </c>
      <c r="F742">
        <f>VLOOKUP(B742,home!$B$2:$E$405,3,FALSE)</f>
        <v>0.7419</v>
      </c>
      <c r="G742">
        <f>VLOOKUP(C742,away!$B$2:$E$405,4,FALSE)</f>
        <v>1.2069000000000001</v>
      </c>
      <c r="H742">
        <f>VLOOKUP(A742,away!$A$2:$E$405,3,FALSE)</f>
        <v>1.0995999999999999</v>
      </c>
      <c r="I742">
        <f>VLOOKUP(C742,away!$B$2:$E$405,3,FALSE)</f>
        <v>1.028</v>
      </c>
      <c r="J742">
        <f>VLOOKUP(B742,home!$B$2:$E$405,4,FALSE)</f>
        <v>1.0924</v>
      </c>
      <c r="K742" s="3">
        <f t="shared" si="952"/>
        <v>1.1290087377989999</v>
      </c>
      <c r="L742" s="3">
        <f t="shared" si="953"/>
        <v>1.2348367251200001</v>
      </c>
      <c r="M742" s="5">
        <f t="shared" si="954"/>
        <v>9.4057830958728508E-2</v>
      </c>
      <c r="N742" s="5">
        <f t="shared" si="955"/>
        <v>0.10619211301082578</v>
      </c>
      <c r="O742" s="5">
        <f t="shared" si="956"/>
        <v>0.11614606395296685</v>
      </c>
      <c r="P742" s="5">
        <f t="shared" si="957"/>
        <v>0.13112992106386104</v>
      </c>
      <c r="Q742" s="5">
        <f t="shared" si="958"/>
        <v>5.9945911737280595E-2</v>
      </c>
      <c r="R742" s="5">
        <f t="shared" si="959"/>
        <v>7.1710712623629852E-2</v>
      </c>
      <c r="S742" s="5">
        <f t="shared" si="960"/>
        <v>4.5703414651777977E-2</v>
      </c>
      <c r="T742" s="5">
        <f t="shared" si="961"/>
        <v>7.4023413333996146E-2</v>
      </c>
      <c r="U742" s="5">
        <f t="shared" si="962"/>
        <v>8.0962021145871158E-2</v>
      </c>
      <c r="V742" s="5">
        <f t="shared" si="963"/>
        <v>7.0796694314423691E-3</v>
      </c>
      <c r="W742" s="5">
        <f t="shared" si="964"/>
        <v>2.2559819382239141E-2</v>
      </c>
      <c r="X742" s="5">
        <f t="shared" si="965"/>
        <v>2.7857693485262881E-2</v>
      </c>
      <c r="Y742" s="5">
        <f t="shared" si="966"/>
        <v>1.7199851496369389E-2</v>
      </c>
      <c r="Z742" s="5">
        <f t="shared" si="967"/>
        <v>2.951700717739484E-2</v>
      </c>
      <c r="AA742" s="5">
        <f t="shared" si="968"/>
        <v>3.3324959016954571E-2</v>
      </c>
      <c r="AB742" s="5">
        <f t="shared" si="969"/>
        <v>1.8812084958467645E-2</v>
      </c>
      <c r="AC742" s="5">
        <f t="shared" si="970"/>
        <v>6.1687878898582888E-4</v>
      </c>
      <c r="AD742" s="5">
        <f t="shared" si="971"/>
        <v>6.3675583014288079E-3</v>
      </c>
      <c r="AE742" s="5">
        <f t="shared" si="972"/>
        <v>7.8628948399470187E-3</v>
      </c>
      <c r="AF742" s="5">
        <f t="shared" si="973"/>
        <v>4.8546956570615623E-3</v>
      </c>
      <c r="AG742" s="5">
        <f t="shared" si="974"/>
        <v>1.9982521622067284E-3</v>
      </c>
      <c r="AH742" s="5">
        <f t="shared" si="975"/>
        <v>9.1121711195694451E-3</v>
      </c>
      <c r="AI742" s="5">
        <f t="shared" si="976"/>
        <v>1.0287720814313599E-2</v>
      </c>
      <c r="AJ742" s="5">
        <f t="shared" si="977"/>
        <v>5.8074633456983498E-3</v>
      </c>
      <c r="AK742" s="5">
        <f t="shared" si="978"/>
        <v>2.1855589539136167E-3</v>
      </c>
      <c r="AL742" s="5">
        <f t="shared" si="979"/>
        <v>3.4400651633642698E-5</v>
      </c>
      <c r="AM742" s="5">
        <f t="shared" si="980"/>
        <v>1.4378057921515344E-3</v>
      </c>
      <c r="AN742" s="5">
        <f t="shared" si="981"/>
        <v>1.7754553957389681E-3</v>
      </c>
      <c r="AO742" s="5">
        <f t="shared" si="982"/>
        <v>1.0961987632354708E-3</v>
      </c>
      <c r="AP742" s="5">
        <f t="shared" si="983"/>
        <v>4.5120883029142755E-4</v>
      </c>
      <c r="AQ742" s="5">
        <f t="shared" si="984"/>
        <v>1.3929230858557306E-4</v>
      </c>
      <c r="AR742" s="5">
        <f t="shared" si="985"/>
        <v>2.250408708804435E-3</v>
      </c>
      <c r="AS742" s="5">
        <f t="shared" si="986"/>
        <v>2.5407310958591727E-3</v>
      </c>
      <c r="AT742" s="5">
        <f t="shared" si="987"/>
        <v>1.4342538038113176E-3</v>
      </c>
      <c r="AU742" s="5">
        <f t="shared" si="988"/>
        <v>5.3976169224147664E-4</v>
      </c>
      <c r="AV742" s="5">
        <f t="shared" si="989"/>
        <v>1.523489167174505E-4</v>
      </c>
      <c r="AW742" s="5">
        <f t="shared" si="990"/>
        <v>1.3322048453491424E-6</v>
      </c>
      <c r="AX742" s="5">
        <f t="shared" si="991"/>
        <v>2.7054921709951607E-4</v>
      </c>
      <c r="AY742" s="5">
        <f t="shared" si="992"/>
        <v>3.3408410922694634E-4</v>
      </c>
      <c r="AZ742" s="5">
        <f t="shared" si="993"/>
        <v>2.0626966367621742E-4</v>
      </c>
      <c r="BA742" s="5">
        <f t="shared" si="994"/>
        <v>8.4903118661848031E-5</v>
      </c>
      <c r="BB742" s="5">
        <f t="shared" si="995"/>
        <v>2.6210372250217797E-5</v>
      </c>
      <c r="BC742" s="5">
        <f t="shared" si="996"/>
        <v>6.4731060467270135E-6</v>
      </c>
      <c r="BD742" s="5">
        <f t="shared" si="997"/>
        <v>4.6314788669359937E-4</v>
      </c>
      <c r="BE742" s="5">
        <f t="shared" si="998"/>
        <v>5.2289801097021491E-4</v>
      </c>
      <c r="BF742" s="5">
        <f t="shared" si="999"/>
        <v>2.9517821168154507E-4</v>
      </c>
      <c r="BG742" s="5">
        <f t="shared" si="1000"/>
        <v>1.1108626006544906E-4</v>
      </c>
      <c r="BH742" s="5">
        <f t="shared" si="1001"/>
        <v>3.1354339565826031E-5</v>
      </c>
      <c r="BI742" s="5">
        <f t="shared" si="1002"/>
        <v>7.0798646675468881E-6</v>
      </c>
      <c r="BJ742" s="8">
        <f t="shared" si="1003"/>
        <v>0.33469065408358245</v>
      </c>
      <c r="BK742" s="8">
        <f t="shared" si="1004"/>
        <v>0.27895619965565632</v>
      </c>
      <c r="BL742" s="8">
        <f t="shared" si="1005"/>
        <v>0.35669700472246313</v>
      </c>
      <c r="BM742" s="8">
        <f t="shared" si="1006"/>
        <v>0.42034556038742243</v>
      </c>
      <c r="BN742" s="8">
        <f t="shared" si="1007"/>
        <v>0.57918255334729263</v>
      </c>
    </row>
    <row r="743" spans="1:66" x14ac:dyDescent="0.25">
      <c r="A743" t="s">
        <v>122</v>
      </c>
      <c r="B743" t="s">
        <v>362</v>
      </c>
      <c r="C743" t="s">
        <v>140</v>
      </c>
      <c r="D743" s="11">
        <v>44295</v>
      </c>
      <c r="E743">
        <f>VLOOKUP(A743,home!$A$2:$E$405,3,FALSE)</f>
        <v>1.2608999999999999</v>
      </c>
      <c r="F743">
        <f>VLOOKUP(B743,home!$B$2:$E$405,3,FALSE)</f>
        <v>1.3103</v>
      </c>
      <c r="G743">
        <f>VLOOKUP(C743,away!$B$2:$E$405,4,FALSE)</f>
        <v>0.6552</v>
      </c>
      <c r="H743">
        <f>VLOOKUP(A743,away!$A$2:$E$405,3,FALSE)</f>
        <v>1.0995999999999999</v>
      </c>
      <c r="I743">
        <f>VLOOKUP(C743,away!$B$2:$E$405,3,FALSE)</f>
        <v>0.7117</v>
      </c>
      <c r="J743">
        <f>VLOOKUP(B743,home!$B$2:$E$405,4,FALSE)</f>
        <v>0.98850000000000005</v>
      </c>
      <c r="K743" s="3">
        <f t="shared" si="952"/>
        <v>1.0824934433040001</v>
      </c>
      <c r="L743" s="3">
        <f t="shared" si="953"/>
        <v>0.77358558881999995</v>
      </c>
      <c r="M743" s="5">
        <f t="shared" si="954"/>
        <v>0.15628421597105183</v>
      </c>
      <c r="N743" s="5">
        <f t="shared" si="955"/>
        <v>0.1691766390805699</v>
      </c>
      <c r="O743" s="5">
        <f t="shared" si="956"/>
        <v>0.12089921723523817</v>
      </c>
      <c r="P743" s="5">
        <f t="shared" si="957"/>
        <v>0.13087260995773128</v>
      </c>
      <c r="Q743" s="5">
        <f t="shared" si="958"/>
        <v>9.1566301282462084E-2</v>
      </c>
      <c r="R743" s="5">
        <f t="shared" si="959"/>
        <v>4.6762946076399386E-2</v>
      </c>
      <c r="S743" s="5">
        <f t="shared" si="960"/>
        <v>2.7398224335592813E-2</v>
      </c>
      <c r="T743" s="5">
        <f t="shared" si="961"/>
        <v>7.0834371093662959E-2</v>
      </c>
      <c r="U743" s="5">
        <f t="shared" si="962"/>
        <v>5.0620582517280861E-2</v>
      </c>
      <c r="V743" s="5">
        <f t="shared" si="963"/>
        <v>2.5492566040141939E-3</v>
      </c>
      <c r="W743" s="5">
        <f t="shared" si="964"/>
        <v>3.3039973588621284E-2</v>
      </c>
      <c r="X743" s="5">
        <f t="shared" si="965"/>
        <v>2.5559247423150844E-2</v>
      </c>
      <c r="Y743" s="5">
        <f t="shared" si="966"/>
        <v>9.8861327338171032E-3</v>
      </c>
      <c r="Z743" s="5">
        <f t="shared" si="967"/>
        <v>1.2058380391823113E-2</v>
      </c>
      <c r="AA743" s="5">
        <f t="shared" si="968"/>
        <v>1.3053117711014041E-2</v>
      </c>
      <c r="AB743" s="5">
        <f t="shared" si="969"/>
        <v>7.0649571684240076E-3</v>
      </c>
      <c r="AC743" s="5">
        <f t="shared" si="970"/>
        <v>1.334219290582091E-4</v>
      </c>
      <c r="AD743" s="5">
        <f t="shared" si="971"/>
        <v>8.9413886941549676E-3</v>
      </c>
      <c r="AE743" s="5">
        <f t="shared" si="972"/>
        <v>6.9169294378363614E-3</v>
      </c>
      <c r="AF743" s="5">
        <f t="shared" si="973"/>
        <v>2.6754184659975159E-3</v>
      </c>
      <c r="AG743" s="5">
        <f t="shared" si="974"/>
        <v>6.8988838978619664E-4</v>
      </c>
      <c r="AH743" s="5">
        <f t="shared" si="975"/>
        <v>2.3320473239060056E-3</v>
      </c>
      <c r="AI743" s="5">
        <f t="shared" si="976"/>
        <v>2.524425937602891E-3</v>
      </c>
      <c r="AJ743" s="5">
        <f t="shared" si="977"/>
        <v>1.3663372627808412E-3</v>
      </c>
      <c r="AK743" s="5">
        <f t="shared" si="978"/>
        <v>4.9301704276739824E-4</v>
      </c>
      <c r="AL743" s="5">
        <f t="shared" si="979"/>
        <v>4.4691080216769728E-6</v>
      </c>
      <c r="AM743" s="5">
        <f t="shared" si="980"/>
        <v>1.9357989270910542E-3</v>
      </c>
      <c r="AN743" s="5">
        <f t="shared" si="981"/>
        <v>1.4975061528508574E-3</v>
      </c>
      <c r="AO743" s="5">
        <f t="shared" si="982"/>
        <v>5.792245895073515E-4</v>
      </c>
      <c r="AP743" s="5">
        <f t="shared" si="983"/>
        <v>1.4935993171102247E-4</v>
      </c>
      <c r="AQ743" s="5">
        <f t="shared" si="984"/>
        <v>2.8885672679696568E-5</v>
      </c>
      <c r="AR743" s="5">
        <f t="shared" si="985"/>
        <v>3.6080764044398657E-4</v>
      </c>
      <c r="AS743" s="5">
        <f t="shared" si="986"/>
        <v>3.9057190507460265E-4</v>
      </c>
      <c r="AT743" s="5">
        <f t="shared" si="987"/>
        <v>2.1139576319100485E-4</v>
      </c>
      <c r="AU743" s="5">
        <f t="shared" si="988"/>
        <v>7.6278175865502598E-5</v>
      </c>
      <c r="AV743" s="5">
        <f t="shared" si="989"/>
        <v>2.0642656310398996E-5</v>
      </c>
      <c r="AW743" s="5">
        <f t="shared" si="990"/>
        <v>1.0395658308695935E-7</v>
      </c>
      <c r="AX743" s="5">
        <f t="shared" si="991"/>
        <v>3.4924827435516394E-4</v>
      </c>
      <c r="AY743" s="5">
        <f t="shared" si="992"/>
        <v>2.7017343196140839E-4</v>
      </c>
      <c r="AZ743" s="5">
        <f t="shared" si="993"/>
        <v>1.0450113672369313E-4</v>
      </c>
      <c r="BA743" s="5">
        <f t="shared" si="994"/>
        <v>2.6946857794919164E-5</v>
      </c>
      <c r="BB743" s="5">
        <f t="shared" si="995"/>
        <v>5.211425213532835E-6</v>
      </c>
      <c r="BC743" s="5">
        <f t="shared" si="996"/>
        <v>8.0629668848043864E-7</v>
      </c>
      <c r="BD743" s="5">
        <f t="shared" si="997"/>
        <v>4.6519265163936015E-5</v>
      </c>
      <c r="BE743" s="5">
        <f t="shared" si="998"/>
        <v>5.0356799527280926E-5</v>
      </c>
      <c r="BF743" s="5">
        <f t="shared" si="999"/>
        <v>2.7255452657027786E-5</v>
      </c>
      <c r="BG743" s="5">
        <f t="shared" si="1000"/>
        <v>9.8346162651717205E-6</v>
      </c>
      <c r="BH743" s="5">
        <f t="shared" si="1001"/>
        <v>2.661476906114815E-6</v>
      </c>
      <c r="BI743" s="5">
        <f t="shared" si="1002"/>
        <v>5.7620626007486081E-7</v>
      </c>
      <c r="BJ743" s="8">
        <f t="shared" si="1003"/>
        <v>0.42423395288663635</v>
      </c>
      <c r="BK743" s="8">
        <f t="shared" si="1004"/>
        <v>0.31751237133743132</v>
      </c>
      <c r="BL743" s="8">
        <f t="shared" si="1005"/>
        <v>0.24631354823307869</v>
      </c>
      <c r="BM743" s="8">
        <f t="shared" si="1006"/>
        <v>0.28428625377013861</v>
      </c>
      <c r="BN743" s="8">
        <f t="shared" si="1007"/>
        <v>0.71556192960345266</v>
      </c>
    </row>
    <row r="744" spans="1:66" x14ac:dyDescent="0.25">
      <c r="A744" t="s">
        <v>122</v>
      </c>
      <c r="B744" t="s">
        <v>129</v>
      </c>
      <c r="C744" t="s">
        <v>425</v>
      </c>
      <c r="D744" s="11">
        <v>44295</v>
      </c>
      <c r="E744">
        <f>VLOOKUP(A744,home!$A$2:$E$405,3,FALSE)</f>
        <v>1.2608999999999999</v>
      </c>
      <c r="F744">
        <f>VLOOKUP(B744,home!$B$2:$E$405,3,FALSE)</f>
        <v>1.1033999999999999</v>
      </c>
      <c r="G744">
        <f>VLOOKUP(C744,away!$B$2:$E$405,4,FALSE)</f>
        <v>0.62470000000000003</v>
      </c>
      <c r="H744">
        <f>VLOOKUP(A744,away!$A$2:$E$405,3,FALSE)</f>
        <v>1.0995999999999999</v>
      </c>
      <c r="I744">
        <f>VLOOKUP(C744,away!$B$2:$E$405,3,FALSE)</f>
        <v>1.1436999999999999</v>
      </c>
      <c r="J744">
        <f>VLOOKUP(B744,home!$B$2:$E$405,4,FALSE)</f>
        <v>1.028</v>
      </c>
      <c r="K744" s="3">
        <f t="shared" si="952"/>
        <v>0.8691307793819999</v>
      </c>
      <c r="L744" s="3">
        <f t="shared" si="953"/>
        <v>1.2928256705599999</v>
      </c>
      <c r="M744" s="5">
        <f t="shared" si="954"/>
        <v>0.11509971378260163</v>
      </c>
      <c r="N744" s="5">
        <f t="shared" si="955"/>
        <v>0.10003670394651767</v>
      </c>
      <c r="O744" s="5">
        <f t="shared" si="956"/>
        <v>0.14880386465225601</v>
      </c>
      <c r="P744" s="5">
        <f t="shared" si="957"/>
        <v>0.1293300188602689</v>
      </c>
      <c r="Q744" s="5">
        <f t="shared" si="958"/>
        <v>4.3472489233921635E-2</v>
      </c>
      <c r="R744" s="5">
        <f t="shared" si="959"/>
        <v>9.61887280504862E-2</v>
      </c>
      <c r="S744" s="5">
        <f t="shared" si="960"/>
        <v>3.6329920441830491E-2</v>
      </c>
      <c r="T744" s="5">
        <f t="shared" si="961"/>
        <v>5.620235004475712E-2</v>
      </c>
      <c r="U744" s="5">
        <f t="shared" si="962"/>
        <v>8.3600584178282311E-2</v>
      </c>
      <c r="V744" s="5">
        <f t="shared" si="963"/>
        <v>4.5357283326317921E-3</v>
      </c>
      <c r="W744" s="5">
        <f t="shared" si="964"/>
        <v>1.2594426149851306E-2</v>
      </c>
      <c r="X744" s="5">
        <f t="shared" si="965"/>
        <v>1.6282397432499911E-2</v>
      </c>
      <c r="Y744" s="5">
        <f t="shared" si="966"/>
        <v>1.0525150689498062E-2</v>
      </c>
      <c r="Z744" s="5">
        <f t="shared" si="967"/>
        <v>4.1451752280727755E-2</v>
      </c>
      <c r="AA744" s="5">
        <f t="shared" si="968"/>
        <v>3.6026993766498511E-2</v>
      </c>
      <c r="AB744" s="5">
        <f t="shared" si="969"/>
        <v>1.5656084585533647E-2</v>
      </c>
      <c r="AC744" s="5">
        <f t="shared" si="970"/>
        <v>3.1853132575567064E-4</v>
      </c>
      <c r="AD744" s="5">
        <f t="shared" si="971"/>
        <v>2.7365508538723261E-3</v>
      </c>
      <c r="AE744" s="5">
        <f t="shared" si="972"/>
        <v>3.5378831926790298E-3</v>
      </c>
      <c r="AF744" s="5">
        <f t="shared" si="973"/>
        <v>2.286933105469111E-3</v>
      </c>
      <c r="AG744" s="5">
        <f t="shared" si="974"/>
        <v>9.8553527520132186E-4</v>
      </c>
      <c r="AH744" s="5">
        <f t="shared" si="975"/>
        <v>1.3397472359554711E-2</v>
      </c>
      <c r="AI744" s="5">
        <f t="shared" si="976"/>
        <v>1.1644155593608587E-2</v>
      </c>
      <c r="AJ744" s="5">
        <f t="shared" si="977"/>
        <v>5.0601470131591527E-3</v>
      </c>
      <c r="AK744" s="5">
        <f t="shared" si="978"/>
        <v>1.465976505778171E-3</v>
      </c>
      <c r="AL744" s="5">
        <f t="shared" si="979"/>
        <v>1.4316512531169979E-5</v>
      </c>
      <c r="AM744" s="5">
        <f t="shared" si="980"/>
        <v>4.756841152889066E-4</v>
      </c>
      <c r="AN744" s="5">
        <f t="shared" si="981"/>
        <v>6.1497663532312098E-4</v>
      </c>
      <c r="AO744" s="5">
        <f t="shared" si="982"/>
        <v>3.9752879047017328E-4</v>
      </c>
      <c r="AP744" s="5">
        <f t="shared" si="983"/>
        <v>1.7131180836883579E-4</v>
      </c>
      <c r="AQ744" s="5">
        <f t="shared" si="984"/>
        <v>5.536907588232157E-5</v>
      </c>
      <c r="AR744" s="5">
        <f t="shared" si="985"/>
        <v>3.4641192374100767E-3</v>
      </c>
      <c r="AS744" s="5">
        <f t="shared" si="986"/>
        <v>3.0107726526823991E-3</v>
      </c>
      <c r="AT744" s="5">
        <f t="shared" si="987"/>
        <v>1.3083775910839323E-3</v>
      </c>
      <c r="AU744" s="5">
        <f t="shared" si="988"/>
        <v>3.7905041182157388E-4</v>
      </c>
      <c r="AV744" s="5">
        <f t="shared" si="989"/>
        <v>8.2361094962888132E-5</v>
      </c>
      <c r="AW744" s="5">
        <f t="shared" si="990"/>
        <v>4.468480161969897E-7</v>
      </c>
      <c r="AX744" s="5">
        <f t="shared" si="991"/>
        <v>6.8905284310114031E-5</v>
      </c>
      <c r="AY744" s="5">
        <f t="shared" si="992"/>
        <v>8.9082520393350616E-5</v>
      </c>
      <c r="AZ744" s="5">
        <f t="shared" si="993"/>
        <v>5.7584084581354205E-5</v>
      </c>
      <c r="BA744" s="5">
        <f t="shared" si="994"/>
        <v>2.4815394254157663E-5</v>
      </c>
      <c r="BB744" s="5">
        <f t="shared" si="995"/>
        <v>8.0204946792105338E-6</v>
      </c>
      <c r="BC744" s="5">
        <f t="shared" si="996"/>
        <v>2.0738202823746537E-6</v>
      </c>
      <c r="BD744" s="5">
        <f t="shared" si="997"/>
        <v>7.4641704600074573E-4</v>
      </c>
      <c r="BE744" s="5">
        <f t="shared" si="998"/>
        <v>6.487340289346382E-4</v>
      </c>
      <c r="BF744" s="5">
        <f t="shared" si="999"/>
        <v>2.8191735608979347E-4</v>
      </c>
      <c r="BG744" s="5">
        <f t="shared" si="1000"/>
        <v>8.1674350473211668E-5</v>
      </c>
      <c r="BH744" s="5">
        <f t="shared" si="1001"/>
        <v>1.7746422970575264E-5</v>
      </c>
      <c r="BI744" s="5">
        <f t="shared" si="1002"/>
        <v>3.0847924855317426E-6</v>
      </c>
      <c r="BJ744" s="8">
        <f t="shared" si="1003"/>
        <v>0.25062577194810143</v>
      </c>
      <c r="BK744" s="8">
        <f t="shared" si="1004"/>
        <v>0.28571731177601295</v>
      </c>
      <c r="BL744" s="8">
        <f t="shared" si="1005"/>
        <v>0.42186826169007269</v>
      </c>
      <c r="BM744" s="8">
        <f t="shared" si="1006"/>
        <v>0.36664294349648557</v>
      </c>
      <c r="BN744" s="8">
        <f t="shared" si="1007"/>
        <v>0.63293151852605201</v>
      </c>
    </row>
    <row r="745" spans="1:66" x14ac:dyDescent="0.25">
      <c r="A745" t="s">
        <v>122</v>
      </c>
      <c r="B745" t="s">
        <v>136</v>
      </c>
      <c r="C745" t="s">
        <v>131</v>
      </c>
      <c r="D745" s="11">
        <v>44295</v>
      </c>
      <c r="E745">
        <f>VLOOKUP(A745,home!$A$2:$E$405,3,FALSE)</f>
        <v>1.2608999999999999</v>
      </c>
      <c r="F745">
        <f>VLOOKUP(B745,home!$B$2:$E$405,3,FALSE)</f>
        <v>1.3103</v>
      </c>
      <c r="G745">
        <f>VLOOKUP(C745,away!$B$2:$E$405,4,FALSE)</f>
        <v>0.8276</v>
      </c>
      <c r="H745">
        <f>VLOOKUP(A745,away!$A$2:$E$405,3,FALSE)</f>
        <v>1.0995999999999999</v>
      </c>
      <c r="I745">
        <f>VLOOKUP(C745,away!$B$2:$E$405,3,FALSE)</f>
        <v>1.1071</v>
      </c>
      <c r="J745">
        <f>VLOOKUP(B745,home!$B$2:$E$405,4,FALSE)</f>
        <v>0.79079999999999995</v>
      </c>
      <c r="K745" s="3">
        <f t="shared" si="952"/>
        <v>1.3673253566520001</v>
      </c>
      <c r="L745" s="3">
        <f t="shared" si="953"/>
        <v>0.96269395012799974</v>
      </c>
      <c r="M745" s="5">
        <f t="shared" si="954"/>
        <v>9.7293868640082257E-2</v>
      </c>
      <c r="N745" s="5">
        <f t="shared" si="955"/>
        <v>0.1330323736383533</v>
      </c>
      <c r="O745" s="5">
        <f t="shared" si="956"/>
        <v>9.3664218724355514E-2</v>
      </c>
      <c r="P745" s="5">
        <f t="shared" si="957"/>
        <v>0.12806946127281033</v>
      </c>
      <c r="Q745" s="5">
        <f t="shared" si="958"/>
        <v>9.0949268865661806E-2</v>
      </c>
      <c r="R745" s="5">
        <f t="shared" si="959"/>
        <v>4.5084988354701379E-2</v>
      </c>
      <c r="S745" s="5">
        <f t="shared" si="960"/>
        <v>4.2144965402143568E-2</v>
      </c>
      <c r="T745" s="5">
        <f t="shared" si="961"/>
        <v>8.7556310905537477E-2</v>
      </c>
      <c r="U745" s="5">
        <f t="shared" si="962"/>
        <v>6.1645847781743333E-2</v>
      </c>
      <c r="V745" s="5">
        <f t="shared" si="963"/>
        <v>6.1640095446651244E-3</v>
      </c>
      <c r="W745" s="5">
        <f t="shared" si="964"/>
        <v>4.1452413829659897E-2</v>
      </c>
      <c r="X745" s="5">
        <f t="shared" si="965"/>
        <v>3.9905988012015808E-2</v>
      </c>
      <c r="Y745" s="5">
        <f t="shared" si="966"/>
        <v>1.920862661652405E-2</v>
      </c>
      <c r="Z745" s="5">
        <f t="shared" si="967"/>
        <v>1.4467681843554112E-2</v>
      </c>
      <c r="AA745" s="5">
        <f t="shared" si="968"/>
        <v>1.9782028236665292E-2</v>
      </c>
      <c r="AB745" s="5">
        <f t="shared" si="969"/>
        <v>1.3524234406999156E-2</v>
      </c>
      <c r="AC745" s="5">
        <f t="shared" si="970"/>
        <v>5.0711146595091357E-4</v>
      </c>
      <c r="AD745" s="5">
        <f t="shared" si="971"/>
        <v>1.4169734130931508E-2</v>
      </c>
      <c r="AE745" s="5">
        <f t="shared" si="972"/>
        <v>1.3641117322769994E-2</v>
      </c>
      <c r="AF745" s="5">
        <f t="shared" si="973"/>
        <v>6.5661105598084643E-3</v>
      </c>
      <c r="AG745" s="5">
        <f t="shared" si="974"/>
        <v>2.1070516372663941E-3</v>
      </c>
      <c r="AH745" s="5">
        <f t="shared" si="975"/>
        <v>3.4819874457915627E-3</v>
      </c>
      <c r="AI745" s="5">
        <f t="shared" si="976"/>
        <v>4.761009726174735E-3</v>
      </c>
      <c r="AJ745" s="5">
        <f t="shared" si="977"/>
        <v>3.2549246609327562E-3</v>
      </c>
      <c r="AK745" s="5">
        <f t="shared" si="978"/>
        <v>1.4835136742950904E-3</v>
      </c>
      <c r="AL745" s="5">
        <f t="shared" si="979"/>
        <v>2.6700754387658439E-5</v>
      </c>
      <c r="AM745" s="5">
        <f t="shared" si="980"/>
        <v>3.874927354847982E-3</v>
      </c>
      <c r="AN745" s="5">
        <f t="shared" si="981"/>
        <v>3.7303691216976453E-3</v>
      </c>
      <c r="AO745" s="5">
        <f t="shared" si="982"/>
        <v>1.7956018926013114E-3</v>
      </c>
      <c r="AP745" s="5">
        <f t="shared" si="983"/>
        <v>5.7620502628188963E-4</v>
      </c>
      <c r="AQ745" s="5">
        <f t="shared" si="984"/>
        <v>1.3867727320873005E-4</v>
      </c>
      <c r="AR745" s="5">
        <f t="shared" si="985"/>
        <v>6.7041764969703692E-4</v>
      </c>
      <c r="AS745" s="5">
        <f t="shared" si="986"/>
        <v>9.1667905197779652E-4</v>
      </c>
      <c r="AT745" s="5">
        <f t="shared" si="987"/>
        <v>6.2669925584047921E-4</v>
      </c>
      <c r="AU745" s="5">
        <f t="shared" si="988"/>
        <v>2.8563392783520876E-4</v>
      </c>
      <c r="AV745" s="5">
        <f t="shared" si="989"/>
        <v>9.7638628062297146E-5</v>
      </c>
      <c r="AW745" s="5">
        <f t="shared" si="990"/>
        <v>9.7629517146854181E-7</v>
      </c>
      <c r="AX745" s="5">
        <f t="shared" si="991"/>
        <v>8.8304773791135288E-4</v>
      </c>
      <c r="AY745" s="5">
        <f t="shared" si="992"/>
        <v>8.5010471496147497E-4</v>
      </c>
      <c r="AZ745" s="5">
        <f t="shared" si="993"/>
        <v>4.0919533303434983E-4</v>
      </c>
      <c r="BA745" s="5">
        <f t="shared" si="994"/>
        <v>1.3130995717759353E-4</v>
      </c>
      <c r="BB745" s="5">
        <f t="shared" si="995"/>
        <v>3.1602825341609001E-5</v>
      </c>
      <c r="BC745" s="5">
        <f t="shared" si="996"/>
        <v>6.0847697526637656E-6</v>
      </c>
      <c r="BD745" s="5">
        <f t="shared" si="997"/>
        <v>1.075678359037283E-4</v>
      </c>
      <c r="BE745" s="5">
        <f t="shared" si="998"/>
        <v>1.4708022959134911E-4</v>
      </c>
      <c r="BF745" s="5">
        <f t="shared" si="999"/>
        <v>1.0055326369122476E-4</v>
      </c>
      <c r="BG745" s="5">
        <f t="shared" si="1000"/>
        <v>4.5829675713042172E-5</v>
      </c>
      <c r="BH745" s="5">
        <f t="shared" si="1001"/>
        <v>1.5666019422395226E-5</v>
      </c>
      <c r="BI745" s="5">
        <f t="shared" si="1002"/>
        <v>4.2841091188087357E-6</v>
      </c>
      <c r="BJ745" s="8">
        <f t="shared" si="1003"/>
        <v>0.46101612152534538</v>
      </c>
      <c r="BK745" s="8">
        <f t="shared" si="1004"/>
        <v>0.27505622179500133</v>
      </c>
      <c r="BL745" s="8">
        <f t="shared" si="1005"/>
        <v>0.24970080265851216</v>
      </c>
      <c r="BM745" s="8">
        <f t="shared" si="1006"/>
        <v>0.41129751990665842</v>
      </c>
      <c r="BN745" s="8">
        <f t="shared" si="1007"/>
        <v>0.58809417949596465</v>
      </c>
    </row>
    <row r="746" spans="1:66" x14ac:dyDescent="0.25">
      <c r="A746" t="s">
        <v>122</v>
      </c>
      <c r="B746" t="s">
        <v>401</v>
      </c>
      <c r="C746" t="s">
        <v>135</v>
      </c>
      <c r="D746" s="11">
        <v>44295</v>
      </c>
      <c r="E746">
        <f>VLOOKUP(A746,home!$A$2:$E$405,3,FALSE)</f>
        <v>1.2608999999999999</v>
      </c>
      <c r="F746">
        <f>VLOOKUP(B746,home!$B$2:$E$405,3,FALSE)</f>
        <v>1.1378999999999999</v>
      </c>
      <c r="G746">
        <f>VLOOKUP(C746,away!$B$2:$E$405,4,FALSE)</f>
        <v>1.1033999999999999</v>
      </c>
      <c r="H746">
        <f>VLOOKUP(A746,away!$A$2:$E$405,3,FALSE)</f>
        <v>1.0995999999999999</v>
      </c>
      <c r="I746">
        <f>VLOOKUP(C746,away!$B$2:$E$405,3,FALSE)</f>
        <v>1.1071</v>
      </c>
      <c r="J746">
        <f>VLOOKUP(B746,home!$B$2:$E$405,4,FALSE)</f>
        <v>1.2257</v>
      </c>
      <c r="K746" s="3">
        <f t="shared" si="952"/>
        <v>1.5831341665739997</v>
      </c>
      <c r="L746" s="3">
        <f t="shared" si="953"/>
        <v>1.4921269280119998</v>
      </c>
      <c r="M746" s="5">
        <f t="shared" si="954"/>
        <v>4.6177570094025643E-2</v>
      </c>
      <c r="N746" s="5">
        <f t="shared" si="955"/>
        <v>7.3105288945217742E-2</v>
      </c>
      <c r="O746" s="5">
        <f t="shared" si="956"/>
        <v>6.8902795807457271E-2</v>
      </c>
      <c r="P746" s="5">
        <f t="shared" si="957"/>
        <v>0.10908237021525735</v>
      </c>
      <c r="Q746" s="5">
        <f t="shared" si="958"/>
        <v>5.786774034321937E-2</v>
      </c>
      <c r="R746" s="5">
        <f t="shared" si="959"/>
        <v>5.1405858519809666E-2</v>
      </c>
      <c r="S746" s="5">
        <f t="shared" si="960"/>
        <v>6.4419606031402746E-2</v>
      </c>
      <c r="T746" s="5">
        <f t="shared" si="961"/>
        <v>8.6346013629323981E-2</v>
      </c>
      <c r="U746" s="5">
        <f t="shared" si="962"/>
        <v>8.1382370984779823E-2</v>
      </c>
      <c r="V746" s="5">
        <f t="shared" si="963"/>
        <v>1.6908264962429462E-2</v>
      </c>
      <c r="W746" s="5">
        <f t="shared" si="964"/>
        <v>3.0537465626594401E-2</v>
      </c>
      <c r="X746" s="5">
        <f t="shared" si="965"/>
        <v>4.5565774774682336E-2</v>
      </c>
      <c r="Y746" s="5">
        <f t="shared" si="966"/>
        <v>3.3994959768516721E-2</v>
      </c>
      <c r="Z746" s="5">
        <f t="shared" si="967"/>
        <v>2.5568021918327698E-2</v>
      </c>
      <c r="AA746" s="5">
        <f t="shared" si="968"/>
        <v>4.0477609070617482E-2</v>
      </c>
      <c r="AB746" s="5">
        <f t="shared" si="969"/>
        <v>3.2040742950460097E-2</v>
      </c>
      <c r="AC746" s="5">
        <f t="shared" si="970"/>
        <v>2.4963331962004052E-3</v>
      </c>
      <c r="AD746" s="5">
        <f t="shared" si="971"/>
        <v>1.2086226298510175E-2</v>
      </c>
      <c r="AE746" s="5">
        <f t="shared" si="972"/>
        <v>1.803418371805383E-2</v>
      </c>
      <c r="AF746" s="5">
        <f t="shared" si="973"/>
        <v>1.3454645575211846E-2</v>
      </c>
      <c r="AG746" s="5">
        <f t="shared" si="974"/>
        <v>6.6920129898770343E-3</v>
      </c>
      <c r="AH746" s="5">
        <f t="shared" si="975"/>
        <v>9.5376835000844512E-3</v>
      </c>
      <c r="AI746" s="5">
        <f t="shared" si="976"/>
        <v>1.5099432618952786E-2</v>
      </c>
      <c r="AJ746" s="5">
        <f t="shared" si="977"/>
        <v>1.1952213837473045E-2</v>
      </c>
      <c r="AK746" s="5">
        <f t="shared" si="978"/>
        <v>6.307319364100704E-3</v>
      </c>
      <c r="AL746" s="5">
        <f t="shared" si="979"/>
        <v>2.3587723765811555E-4</v>
      </c>
      <c r="AM746" s="5">
        <f t="shared" si="980"/>
        <v>3.826823559623336E-3</v>
      </c>
      <c r="AN746" s="5">
        <f t="shared" si="981"/>
        <v>5.7101064820647132E-3</v>
      </c>
      <c r="AO746" s="5">
        <f t="shared" si="982"/>
        <v>4.260101821852315E-3</v>
      </c>
      <c r="AP746" s="5">
        <f t="shared" si="983"/>
        <v>2.1188708814862734E-3</v>
      </c>
      <c r="AQ746" s="5">
        <f t="shared" si="984"/>
        <v>7.9040607481154802E-4</v>
      </c>
      <c r="AR746" s="5">
        <f t="shared" si="985"/>
        <v>2.8462868762663489E-3</v>
      </c>
      <c r="AS746" s="5">
        <f t="shared" si="986"/>
        <v>4.50605400168844E-3</v>
      </c>
      <c r="AT746" s="5">
        <f t="shared" si="987"/>
        <v>3.5668440232502329E-3</v>
      </c>
      <c r="AU746" s="5">
        <f t="shared" si="988"/>
        <v>1.8822642133492361E-3</v>
      </c>
      <c r="AV746" s="5">
        <f t="shared" si="989"/>
        <v>7.4496919666817724E-4</v>
      </c>
      <c r="AW746" s="5">
        <f t="shared" si="990"/>
        <v>1.5477721297244447E-5</v>
      </c>
      <c r="AX746" s="5">
        <f t="shared" si="991"/>
        <v>1.0097291877816715E-3</v>
      </c>
      <c r="AY746" s="5">
        <f t="shared" si="992"/>
        <v>1.5066441110887171E-3</v>
      </c>
      <c r="AZ746" s="5">
        <f t="shared" si="993"/>
        <v>1.1240521245430891E-3</v>
      </c>
      <c r="BA746" s="5">
        <f t="shared" si="994"/>
        <v>5.5907614783994725E-4</v>
      </c>
      <c r="BB746" s="5">
        <f t="shared" si="995"/>
        <v>2.0855314375030085E-4</v>
      </c>
      <c r="BC746" s="5">
        <f t="shared" si="996"/>
        <v>6.2237552342276267E-5</v>
      </c>
      <c r="BD746" s="5">
        <f t="shared" si="997"/>
        <v>7.0783688215402939E-4</v>
      </c>
      <c r="BE746" s="5">
        <f t="shared" si="998"/>
        <v>1.1206007524992578E-3</v>
      </c>
      <c r="BF746" s="5">
        <f t="shared" si="999"/>
        <v>8.8703066918505494E-4</v>
      </c>
      <c r="BG746" s="5">
        <f t="shared" si="1000"/>
        <v>4.6809618639528629E-4</v>
      </c>
      <c r="BH746" s="5">
        <f t="shared" si="1001"/>
        <v>1.8526476648134235E-4</v>
      </c>
      <c r="BI746" s="5">
        <f t="shared" si="1002"/>
        <v>5.8659796335793364E-5</v>
      </c>
      <c r="BJ746" s="8">
        <f t="shared" si="1003"/>
        <v>0.39886091275639174</v>
      </c>
      <c r="BK746" s="8">
        <f t="shared" si="1004"/>
        <v>0.24082666584806248</v>
      </c>
      <c r="BL746" s="8">
        <f t="shared" si="1005"/>
        <v>0.33407993401800856</v>
      </c>
      <c r="BM746" s="8">
        <f t="shared" si="1006"/>
        <v>0.59130274422601192</v>
      </c>
      <c r="BN746" s="8">
        <f t="shared" si="1007"/>
        <v>0.40654162392498699</v>
      </c>
    </row>
    <row r="747" spans="1:66" x14ac:dyDescent="0.25">
      <c r="A747" t="s">
        <v>122</v>
      </c>
      <c r="B747" t="s">
        <v>139</v>
      </c>
      <c r="C747" t="s">
        <v>137</v>
      </c>
      <c r="D747" s="11">
        <v>44295</v>
      </c>
      <c r="E747">
        <f>VLOOKUP(A747,home!$A$2:$E$405,3,FALSE)</f>
        <v>1.2608999999999999</v>
      </c>
      <c r="F747">
        <f>VLOOKUP(B747,home!$B$2:$E$405,3,FALSE)</f>
        <v>0.93100000000000005</v>
      </c>
      <c r="G747">
        <f>VLOOKUP(C747,away!$B$2:$E$405,4,FALSE)</f>
        <v>1.0345</v>
      </c>
      <c r="H747">
        <f>VLOOKUP(A747,away!$A$2:$E$405,3,FALSE)</f>
        <v>1.0995999999999999</v>
      </c>
      <c r="I747">
        <f>VLOOKUP(C747,away!$B$2:$E$405,3,FALSE)</f>
        <v>0.83030000000000004</v>
      </c>
      <c r="J747">
        <f>VLOOKUP(B747,home!$B$2:$E$405,4,FALSE)</f>
        <v>0.67220000000000002</v>
      </c>
      <c r="K747" s="3">
        <f t="shared" si="952"/>
        <v>1.2143973775500001</v>
      </c>
      <c r="L747" s="3">
        <f t="shared" si="953"/>
        <v>0.61371717493599998</v>
      </c>
      <c r="M747" s="5">
        <f t="shared" si="954"/>
        <v>0.16071630444511367</v>
      </c>
      <c r="N747" s="5">
        <f t="shared" si="955"/>
        <v>0.19517345864767346</v>
      </c>
      <c r="O747" s="5">
        <f t="shared" si="956"/>
        <v>9.8634356330209255E-2</v>
      </c>
      <c r="P747" s="5">
        <f t="shared" si="957"/>
        <v>0.11978130366373838</v>
      </c>
      <c r="Q747" s="5">
        <f t="shared" si="958"/>
        <v>0.11850906817454906</v>
      </c>
      <c r="R747" s="5">
        <f t="shared" si="959"/>
        <v>3.0266799259303388E-2</v>
      </c>
      <c r="S747" s="5">
        <f t="shared" si="960"/>
        <v>2.2318147428975615E-2</v>
      </c>
      <c r="T747" s="5">
        <f t="shared" si="961"/>
        <v>7.2731050524382071E-2</v>
      </c>
      <c r="U747" s="5">
        <f t="shared" si="962"/>
        <v>3.6755921647330318E-2</v>
      </c>
      <c r="V747" s="5">
        <f t="shared" si="963"/>
        <v>1.8481819761929699E-3</v>
      </c>
      <c r="W747" s="5">
        <f t="shared" si="964"/>
        <v>4.7972367202355516E-2</v>
      </c>
      <c r="X747" s="5">
        <f t="shared" si="965"/>
        <v>2.9441465674422046E-2</v>
      </c>
      <c r="Y747" s="5">
        <f t="shared" si="966"/>
        <v>9.0343665698407547E-3</v>
      </c>
      <c r="Z747" s="5">
        <f t="shared" si="967"/>
        <v>6.1917515119248989E-3</v>
      </c>
      <c r="AA747" s="5">
        <f t="shared" si="968"/>
        <v>7.5192467985228453E-3</v>
      </c>
      <c r="AB747" s="5">
        <f t="shared" si="969"/>
        <v>4.5656767966386893E-3</v>
      </c>
      <c r="AC747" s="5">
        <f t="shared" si="970"/>
        <v>8.6090225599909871E-5</v>
      </c>
      <c r="AD747" s="5">
        <f t="shared" si="971"/>
        <v>1.4564379231351541E-2</v>
      </c>
      <c r="AE747" s="5">
        <f t="shared" si="972"/>
        <v>8.9384096765616171E-3</v>
      </c>
      <c r="AF747" s="5">
        <f t="shared" si="973"/>
        <v>2.7428277675600001E-3</v>
      </c>
      <c r="AG747" s="5">
        <f t="shared" si="974"/>
        <v>5.6110683628097971E-4</v>
      </c>
      <c r="AH747" s="5">
        <f t="shared" si="975"/>
        <v>9.4999606145106368E-4</v>
      </c>
      <c r="AI747" s="5">
        <f t="shared" si="976"/>
        <v>1.1536727257090006E-3</v>
      </c>
      <c r="AJ747" s="5">
        <f t="shared" si="977"/>
        <v>7.0050856632598564E-4</v>
      </c>
      <c r="AK747" s="5">
        <f t="shared" si="978"/>
        <v>2.8356525529919574E-4</v>
      </c>
      <c r="AL747" s="5">
        <f t="shared" si="979"/>
        <v>2.5665098486841354E-6</v>
      </c>
      <c r="AM747" s="5">
        <f t="shared" si="980"/>
        <v>3.5373887888393999E-3</v>
      </c>
      <c r="AN747" s="5">
        <f t="shared" si="981"/>
        <v>2.1709562541367949E-3</v>
      </c>
      <c r="AO747" s="5">
        <f t="shared" si="982"/>
        <v>6.6617656959923712E-4</v>
      </c>
      <c r="AP747" s="5">
        <f t="shared" si="983"/>
        <v>1.3628133410099983E-4</v>
      </c>
      <c r="AQ747" s="5">
        <f t="shared" si="984"/>
        <v>2.0909548840243688E-5</v>
      </c>
      <c r="AR747" s="5">
        <f t="shared" si="985"/>
        <v>1.1660577980681474E-4</v>
      </c>
      <c r="AS747" s="5">
        <f t="shared" si="986"/>
        <v>1.4160575320456859E-4</v>
      </c>
      <c r="AT747" s="5">
        <f t="shared" si="987"/>
        <v>8.5982827668810324E-5</v>
      </c>
      <c r="AU747" s="5">
        <f t="shared" si="988"/>
        <v>3.4805773478445616E-5</v>
      </c>
      <c r="AV747" s="5">
        <f t="shared" si="989"/>
        <v>1.0567010008955923E-5</v>
      </c>
      <c r="AW747" s="5">
        <f t="shared" si="990"/>
        <v>5.3133635521887436E-8</v>
      </c>
      <c r="AX747" s="5">
        <f t="shared" si="991"/>
        <v>7.1596594475688909E-4</v>
      </c>
      <c r="AY747" s="5">
        <f t="shared" si="992"/>
        <v>4.3940059696658218E-4</v>
      </c>
      <c r="AZ747" s="5">
        <f t="shared" si="993"/>
        <v>1.3483384651776135E-4</v>
      </c>
      <c r="BA747" s="5">
        <f t="shared" si="994"/>
        <v>2.7583282456878243E-5</v>
      </c>
      <c r="BB747" s="5">
        <f t="shared" si="995"/>
        <v>4.2320835462242604E-6</v>
      </c>
      <c r="BC747" s="5">
        <f t="shared" si="996"/>
        <v>5.1946047161637649E-7</v>
      </c>
      <c r="BD747" s="5">
        <f t="shared" si="997"/>
        <v>1.1927161627374595E-5</v>
      </c>
      <c r="BE747" s="5">
        <f t="shared" si="998"/>
        <v>1.44843138018987E-5</v>
      </c>
      <c r="BF747" s="5">
        <f t="shared" si="999"/>
        <v>8.7948563483185292E-6</v>
      </c>
      <c r="BG747" s="5">
        <f t="shared" si="1000"/>
        <v>3.5601501617756638E-6</v>
      </c>
      <c r="BH747" s="5">
        <f t="shared" si="1001"/>
        <v>1.0808592550361435E-6</v>
      </c>
      <c r="BI747" s="5">
        <f t="shared" si="1002"/>
        <v>2.6251852896330792E-7</v>
      </c>
      <c r="BJ747" s="8">
        <f t="shared" si="1003"/>
        <v>0.5075227480152098</v>
      </c>
      <c r="BK747" s="8">
        <f t="shared" si="1004"/>
        <v>0.30519199484643583</v>
      </c>
      <c r="BL747" s="8">
        <f t="shared" si="1005"/>
        <v>0.18125942044468074</v>
      </c>
      <c r="BM747" s="8">
        <f t="shared" si="1006"/>
        <v>0.27664527683433277</v>
      </c>
      <c r="BN747" s="8">
        <f t="shared" si="1007"/>
        <v>0.72308129052058734</v>
      </c>
    </row>
    <row r="748" spans="1:66" s="10" customFormat="1" x14ac:dyDescent="0.25">
      <c r="A748" t="s">
        <v>122</v>
      </c>
      <c r="B748" t="s">
        <v>112</v>
      </c>
      <c r="C748" t="s">
        <v>124</v>
      </c>
      <c r="D748" s="11">
        <v>44295</v>
      </c>
      <c r="E748">
        <f>VLOOKUP(A748,home!$A$2:$E$405,3,FALSE)</f>
        <v>1.2608999999999999</v>
      </c>
      <c r="F748">
        <f>VLOOKUP(B748,home!$B$2:$E$405,3,FALSE)</f>
        <v>0.6452</v>
      </c>
      <c r="G748">
        <f>VLOOKUP(C748,away!$B$2:$E$405,4,FALSE)</f>
        <v>1.2413000000000001</v>
      </c>
      <c r="H748">
        <f>VLOOKUP(A748,away!$A$2:$E$405,3,FALSE)</f>
        <v>1.0995999999999999</v>
      </c>
      <c r="I748">
        <f>VLOOKUP(C748,away!$B$2:$E$405,3,FALSE)</f>
        <v>0.75129999999999997</v>
      </c>
      <c r="J748">
        <f>VLOOKUP(B748,home!$B$2:$E$405,4,FALSE)</f>
        <v>0.88759999999999994</v>
      </c>
      <c r="K748" s="3">
        <f t="shared" si="952"/>
        <v>1.0098381156839999</v>
      </c>
      <c r="L748" s="3">
        <f t="shared" si="953"/>
        <v>0.73327252644799978</v>
      </c>
      <c r="M748" s="5">
        <f t="shared" si="954"/>
        <v>0.17497526775999148</v>
      </c>
      <c r="N748" s="5">
        <f t="shared" si="955"/>
        <v>0.17669669468605312</v>
      </c>
      <c r="O748" s="5">
        <f t="shared" si="956"/>
        <v>0.12830455665628418</v>
      </c>
      <c r="P748" s="5">
        <f t="shared" si="957"/>
        <v>0.12956683172745301</v>
      </c>
      <c r="Q748" s="5">
        <f t="shared" si="958"/>
        <v>8.9217528604677451E-2</v>
      </c>
      <c r="R748" s="5">
        <f t="shared" si="959"/>
        <v>4.7041103207072006E-2</v>
      </c>
      <c r="S748" s="5">
        <f t="shared" si="960"/>
        <v>2.3985623938174425E-2</v>
      </c>
      <c r="T748" s="5">
        <f t="shared" si="961"/>
        <v>6.5420762603398519E-2</v>
      </c>
      <c r="U748" s="5">
        <f t="shared" si="962"/>
        <v>4.7503899022326157E-2</v>
      </c>
      <c r="V748" s="5">
        <f t="shared" si="963"/>
        <v>1.9734479814460379E-3</v>
      </c>
      <c r="W748" s="5">
        <f t="shared" si="964"/>
        <v>3.0031753657376956E-2</v>
      </c>
      <c r="X748" s="5">
        <f t="shared" si="965"/>
        <v>2.2021459878008756E-2</v>
      </c>
      <c r="Y748" s="5">
        <f t="shared" si="966"/>
        <v>8.0738657604103696E-3</v>
      </c>
      <c r="Z748" s="5">
        <f t="shared" si="967"/>
        <v>1.14979828651836E-2</v>
      </c>
      <c r="AA748" s="5">
        <f t="shared" si="968"/>
        <v>1.1611101350743926E-2</v>
      </c>
      <c r="AB748" s="5">
        <f t="shared" si="969"/>
        <v>5.8626663545255954E-3</v>
      </c>
      <c r="AC748" s="5">
        <f t="shared" si="970"/>
        <v>9.1331980016465735E-5</v>
      </c>
      <c r="AD748" s="5">
        <f t="shared" si="971"/>
        <v>7.5818023810129012E-3</v>
      </c>
      <c r="AE748" s="5">
        <f t="shared" si="972"/>
        <v>5.5595273869547901E-3</v>
      </c>
      <c r="AF748" s="5">
        <f t="shared" si="973"/>
        <v>2.0383243464445924E-3</v>
      </c>
      <c r="AG748" s="5">
        <f t="shared" si="974"/>
        <v>4.9821574774596485E-4</v>
      </c>
      <c r="AH748" s="5">
        <f t="shared" si="975"/>
        <v>2.107788736152247E-3</v>
      </c>
      <c r="AI748" s="5">
        <f t="shared" si="976"/>
        <v>2.1285254055759448E-3</v>
      </c>
      <c r="AJ748" s="5">
        <f t="shared" si="977"/>
        <v>1.0747330423761668E-3</v>
      </c>
      <c r="AK748" s="5">
        <f t="shared" si="978"/>
        <v>3.6176879679216035E-4</v>
      </c>
      <c r="AL748" s="5">
        <f t="shared" si="979"/>
        <v>2.7052040982981279E-6</v>
      </c>
      <c r="AM748" s="5">
        <f t="shared" si="980"/>
        <v>1.5312786059861073E-3</v>
      </c>
      <c r="AN748" s="5">
        <f t="shared" si="981"/>
        <v>1.122844532107204E-3</v>
      </c>
      <c r="AO748" s="5">
        <f t="shared" si="982"/>
        <v>4.1167552343328583E-4</v>
      </c>
      <c r="AP748" s="5">
        <f t="shared" si="983"/>
        <v>1.006234503815761E-4</v>
      </c>
      <c r="AQ748" s="5">
        <f t="shared" si="984"/>
        <v>1.8446102920303308E-5</v>
      </c>
      <c r="AR748" s="5">
        <f t="shared" si="985"/>
        <v>3.0911671435539907E-4</v>
      </c>
      <c r="AS748" s="5">
        <f t="shared" si="986"/>
        <v>3.121578403510854E-4</v>
      </c>
      <c r="AT748" s="5">
        <f t="shared" si="987"/>
        <v>1.5761444264806348E-4</v>
      </c>
      <c r="AU748" s="5">
        <f t="shared" si="988"/>
        <v>5.305502392276811E-5</v>
      </c>
      <c r="AV748" s="5">
        <f t="shared" si="989"/>
        <v>1.3394246346434416E-5</v>
      </c>
      <c r="AW748" s="5">
        <f t="shared" si="990"/>
        <v>5.564353444532813E-8</v>
      </c>
      <c r="AX748" s="5">
        <f t="shared" si="991"/>
        <v>2.5772391700937199E-4</v>
      </c>
      <c r="AY748" s="5">
        <f t="shared" si="992"/>
        <v>1.8898186775153682E-4</v>
      </c>
      <c r="AZ748" s="5">
        <f t="shared" si="993"/>
        <v>6.9287605809515579E-5</v>
      </c>
      <c r="BA748" s="5">
        <f t="shared" si="994"/>
        <v>1.6935565921158869E-5</v>
      </c>
      <c r="BB748" s="5">
        <f t="shared" si="995"/>
        <v>3.104596302458702E-6</v>
      </c>
      <c r="BC748" s="5">
        <f t="shared" si="996"/>
        <v>4.5530303486100238E-7</v>
      </c>
      <c r="BD748" s="5">
        <f t="shared" si="997"/>
        <v>3.777779901711468E-5</v>
      </c>
      <c r="BE748" s="5">
        <f t="shared" si="998"/>
        <v>3.814946137413195E-5</v>
      </c>
      <c r="BF748" s="5">
        <f t="shared" si="999"/>
        <v>1.9262390094206472E-5</v>
      </c>
      <c r="BG748" s="5">
        <f t="shared" si="1000"/>
        <v>6.4839652387678714E-6</v>
      </c>
      <c r="BH748" s="5">
        <f t="shared" si="1001"/>
        <v>1.6369388097194753E-6</v>
      </c>
      <c r="BI748" s="5">
        <f t="shared" si="1002"/>
        <v>3.3060864061942509E-7</v>
      </c>
      <c r="BJ748" s="8">
        <f t="shared" si="1003"/>
        <v>0.41086129212274081</v>
      </c>
      <c r="BK748" s="8">
        <f t="shared" si="1004"/>
        <v>0.33078419045893126</v>
      </c>
      <c r="BL748" s="8">
        <f t="shared" si="1005"/>
        <v>0.24694512200264673</v>
      </c>
      <c r="BM748" s="8">
        <f t="shared" si="1006"/>
        <v>0.25409767858375409</v>
      </c>
      <c r="BN748" s="8">
        <f t="shared" si="1007"/>
        <v>0.74580198264153119</v>
      </c>
    </row>
    <row r="749" spans="1:66" x14ac:dyDescent="0.25">
      <c r="A749" t="s">
        <v>122</v>
      </c>
      <c r="B749" t="s">
        <v>144</v>
      </c>
      <c r="C749" t="s">
        <v>123</v>
      </c>
      <c r="D749" s="11">
        <v>44295</v>
      </c>
      <c r="E749">
        <f>VLOOKUP(A749,home!$A$2:$E$405,3,FALSE)</f>
        <v>1.2608999999999999</v>
      </c>
      <c r="F749">
        <f>VLOOKUP(B749,home!$B$2:$E$405,3,FALSE)</f>
        <v>1.0689</v>
      </c>
      <c r="G749">
        <f>VLOOKUP(C749,away!$B$2:$E$405,4,FALSE)</f>
        <v>0.93100000000000005</v>
      </c>
      <c r="H749">
        <f>VLOOKUP(A749,away!$A$2:$E$405,3,FALSE)</f>
        <v>1.0995999999999999</v>
      </c>
      <c r="I749">
        <f>VLOOKUP(C749,away!$B$2:$E$405,3,FALSE)</f>
        <v>0.83030000000000004</v>
      </c>
      <c r="J749">
        <f>VLOOKUP(B749,home!$B$2:$E$405,4,FALSE)</f>
        <v>1.6607000000000001</v>
      </c>
      <c r="K749" s="3">
        <f t="shared" si="952"/>
        <v>1.25477946531</v>
      </c>
      <c r="L749" s="3">
        <f t="shared" si="953"/>
        <v>1.5162155793159999</v>
      </c>
      <c r="M749" s="5">
        <f t="shared" si="954"/>
        <v>6.2599684262051522E-2</v>
      </c>
      <c r="N749" s="5">
        <f t="shared" si="955"/>
        <v>7.8548798346911836E-2</v>
      </c>
      <c r="O749" s="5">
        <f t="shared" si="956"/>
        <v>9.4914616538385135E-2</v>
      </c>
      <c r="P749" s="5">
        <f t="shared" si="957"/>
        <v>0.11909691179013858</v>
      </c>
      <c r="Q749" s="5">
        <f t="shared" si="958"/>
        <v>4.9280709595240536E-2</v>
      </c>
      <c r="R749" s="5">
        <f t="shared" si="959"/>
        <v>7.1955510150151822E-2</v>
      </c>
      <c r="S749" s="5">
        <f t="shared" si="960"/>
        <v>5.6645950235832777E-2</v>
      </c>
      <c r="T749" s="5">
        <f t="shared" si="961"/>
        <v>7.472017964805118E-2</v>
      </c>
      <c r="U749" s="5">
        <f t="shared" si="962"/>
        <v>9.028829655231578E-2</v>
      </c>
      <c r="V749" s="5">
        <f t="shared" si="963"/>
        <v>1.197442627890068E-2</v>
      </c>
      <c r="W749" s="5">
        <f t="shared" si="964"/>
        <v>2.0612140812004437E-2</v>
      </c>
      <c r="X749" s="5">
        <f t="shared" si="965"/>
        <v>3.1252449022216272E-2</v>
      </c>
      <c r="Y749" s="5">
        <f t="shared" si="966"/>
        <v>2.369272504963171E-2</v>
      </c>
      <c r="Z749" s="5">
        <f t="shared" si="967"/>
        <v>3.6366688502430251E-2</v>
      </c>
      <c r="AA749" s="5">
        <f t="shared" si="968"/>
        <v>4.5632173954174751E-2</v>
      </c>
      <c r="AB749" s="5">
        <f t="shared" si="969"/>
        <v>2.8629157417576163E-2</v>
      </c>
      <c r="AC749" s="5">
        <f t="shared" si="970"/>
        <v>1.4238462293054608E-3</v>
      </c>
      <c r="AD749" s="5">
        <f t="shared" si="971"/>
        <v>6.4659227567453381E-3</v>
      </c>
      <c r="AE749" s="5">
        <f t="shared" si="972"/>
        <v>9.8037328184311396E-3</v>
      </c>
      <c r="AF749" s="5">
        <f t="shared" si="973"/>
        <v>7.4322862173784284E-3</v>
      </c>
      <c r="AG749" s="5">
        <f t="shared" si="974"/>
        <v>3.7563160509082516E-3</v>
      </c>
      <c r="AH749" s="5">
        <f t="shared" si="975"/>
        <v>1.3784934918879199E-2</v>
      </c>
      <c r="AI749" s="5">
        <f t="shared" si="976"/>
        <v>1.7297053266844387E-2</v>
      </c>
      <c r="AJ749" s="5">
        <f t="shared" si="977"/>
        <v>1.0851993624804799E-2</v>
      </c>
      <c r="AK749" s="5">
        <f t="shared" si="978"/>
        <v>4.5389529193600314E-3</v>
      </c>
      <c r="AL749" s="5">
        <f t="shared" si="979"/>
        <v>1.0835561921650912E-4</v>
      </c>
      <c r="AM749" s="5">
        <f t="shared" si="980"/>
        <v>1.6226614198889349E-3</v>
      </c>
      <c r="AN749" s="5">
        <f t="shared" si="981"/>
        <v>2.4603045247906245E-3</v>
      </c>
      <c r="AO749" s="5">
        <f t="shared" si="982"/>
        <v>1.8651760251745969E-3</v>
      </c>
      <c r="AP749" s="5">
        <f t="shared" si="983"/>
        <v>9.4266964917880504E-4</v>
      </c>
      <c r="AQ749" s="5">
        <f t="shared" si="984"/>
        <v>3.5732260205831307E-4</v>
      </c>
      <c r="AR749" s="5">
        <f t="shared" si="985"/>
        <v>4.1801866167723561E-3</v>
      </c>
      <c r="AS749" s="5">
        <f t="shared" si="986"/>
        <v>5.2452123278896347E-3</v>
      </c>
      <c r="AT749" s="5">
        <f t="shared" si="987"/>
        <v>3.2907923601133895E-3</v>
      </c>
      <c r="AU749" s="5">
        <f t="shared" si="988"/>
        <v>1.376406226023104E-3</v>
      </c>
      <c r="AV749" s="5">
        <f t="shared" si="989"/>
        <v>4.3177156708465626E-4</v>
      </c>
      <c r="AW749" s="5">
        <f t="shared" si="990"/>
        <v>5.7263421692587217E-6</v>
      </c>
      <c r="AX749" s="5">
        <f t="shared" si="991"/>
        <v>3.3934703813790022E-4</v>
      </c>
      <c r="AY749" s="5">
        <f t="shared" si="992"/>
        <v>5.1452326601942504E-4</v>
      </c>
      <c r="AZ749" s="5">
        <f t="shared" si="993"/>
        <v>3.9006409592960164E-4</v>
      </c>
      <c r="BA749" s="5">
        <f t="shared" si="994"/>
        <v>1.9714041972675753E-4</v>
      </c>
      <c r="BB749" s="5">
        <f t="shared" si="995"/>
        <v>7.4726843925651261E-5</v>
      </c>
      <c r="BC749" s="5">
        <f t="shared" si="996"/>
        <v>2.2660400990637528E-5</v>
      </c>
      <c r="BD749" s="5">
        <f t="shared" si="997"/>
        <v>1.0563440121330811E-3</v>
      </c>
      <c r="BE749" s="5">
        <f t="shared" si="998"/>
        <v>1.3254787747277676E-3</v>
      </c>
      <c r="BF749" s="5">
        <f t="shared" si="999"/>
        <v>8.3159177411633138E-4</v>
      </c>
      <c r="BG749" s="5">
        <f t="shared" si="1000"/>
        <v>3.4782142722729489E-4</v>
      </c>
      <c r="BH749" s="5">
        <f t="shared" si="1001"/>
        <v>1.0910979611990652E-4</v>
      </c>
      <c r="BI749" s="5">
        <f t="shared" si="1002"/>
        <v>2.7381746327083875E-5</v>
      </c>
      <c r="BJ749" s="8">
        <f t="shared" si="1003"/>
        <v>0.31435185660334042</v>
      </c>
      <c r="BK749" s="8">
        <f t="shared" si="1004"/>
        <v>0.25236369768146494</v>
      </c>
      <c r="BL749" s="8">
        <f t="shared" si="1005"/>
        <v>0.39611478597102667</v>
      </c>
      <c r="BM749" s="8">
        <f t="shared" si="1006"/>
        <v>0.52229200115153251</v>
      </c>
      <c r="BN749" s="8">
        <f t="shared" si="1007"/>
        <v>0.47639623068287945</v>
      </c>
    </row>
    <row r="750" spans="1:66" x14ac:dyDescent="0.25">
      <c r="A750" t="s">
        <v>122</v>
      </c>
      <c r="B750" t="s">
        <v>132</v>
      </c>
      <c r="C750" t="s">
        <v>118</v>
      </c>
      <c r="D750" s="11">
        <v>44295</v>
      </c>
      <c r="E750">
        <f>VLOOKUP(A750,home!$A$2:$E$405,3,FALSE)</f>
        <v>1.2608999999999999</v>
      </c>
      <c r="F750">
        <f>VLOOKUP(B750,home!$B$2:$E$405,3,FALSE)</f>
        <v>0.93100000000000005</v>
      </c>
      <c r="G750">
        <f>VLOOKUP(C750,away!$B$2:$E$405,4,FALSE)</f>
        <v>1.1613</v>
      </c>
      <c r="H750">
        <f>VLOOKUP(A750,away!$A$2:$E$405,3,FALSE)</f>
        <v>1.0995999999999999</v>
      </c>
      <c r="I750">
        <f>VLOOKUP(C750,away!$B$2:$E$405,3,FALSE)</f>
        <v>1.1607000000000001</v>
      </c>
      <c r="J750">
        <f>VLOOKUP(B750,home!$B$2:$E$405,4,FALSE)</f>
        <v>0.98850000000000005</v>
      </c>
      <c r="K750" s="3">
        <f t="shared" si="952"/>
        <v>1.3632476312700001</v>
      </c>
      <c r="L750" s="3">
        <f t="shared" si="953"/>
        <v>1.26162820422</v>
      </c>
      <c r="M750" s="5">
        <f t="shared" si="954"/>
        <v>7.2448752039606795E-2</v>
      </c>
      <c r="N750" s="5">
        <f t="shared" si="955"/>
        <v>9.8765589606461548E-2</v>
      </c>
      <c r="O750" s="5">
        <f t="shared" si="956"/>
        <v>9.1403388933709168E-2</v>
      </c>
      <c r="P750" s="5">
        <f t="shared" si="957"/>
        <v>0.12460545345392957</v>
      </c>
      <c r="Q750" s="5">
        <f t="shared" si="958"/>
        <v>6.7320978040996834E-2</v>
      </c>
      <c r="R750" s="5">
        <f t="shared" si="959"/>
        <v>5.7658546720028882E-2</v>
      </c>
      <c r="S750" s="5">
        <f t="shared" si="960"/>
        <v>5.3577593103229959E-2</v>
      </c>
      <c r="T750" s="5">
        <f t="shared" si="961"/>
        <v>8.4934044632196878E-2</v>
      </c>
      <c r="U750" s="5">
        <f t="shared" si="962"/>
        <v>7.8602877238550001E-2</v>
      </c>
      <c r="V750" s="5">
        <f t="shared" si="963"/>
        <v>1.0238747460409257E-2</v>
      </c>
      <c r="W750" s="5">
        <f t="shared" si="964"/>
        <v>3.0591721283056206E-2</v>
      </c>
      <c r="X750" s="5">
        <f t="shared" si="965"/>
        <v>3.8595378386340952E-2</v>
      </c>
      <c r="Y750" s="5">
        <f t="shared" si="966"/>
        <v>2.4346508962375377E-2</v>
      </c>
      <c r="Z750" s="5">
        <f t="shared" si="967"/>
        <v>2.4247882918774995E-2</v>
      </c>
      <c r="AA750" s="5">
        <f t="shared" si="968"/>
        <v>3.3055868952332305E-2</v>
      </c>
      <c r="AB750" s="5">
        <f t="shared" si="969"/>
        <v>2.2531667524419281E-2</v>
      </c>
      <c r="AC750" s="5">
        <f t="shared" si="970"/>
        <v>1.1006088219151638E-3</v>
      </c>
      <c r="AD750" s="5">
        <f t="shared" si="971"/>
        <v>1.0426022893899611E-2</v>
      </c>
      <c r="AE750" s="5">
        <f t="shared" si="972"/>
        <v>1.3153764540787172E-2</v>
      </c>
      <c r="AF750" s="5">
        <f t="shared" si="973"/>
        <v>8.2975801681630205E-3</v>
      </c>
      <c r="AG750" s="5">
        <f t="shared" si="974"/>
        <v>3.4894870556436645E-3</v>
      </c>
      <c r="AH750" s="5">
        <f t="shared" si="975"/>
        <v>7.6479532457377347E-3</v>
      </c>
      <c r="AI750" s="5">
        <f t="shared" si="976"/>
        <v>1.0426054146315675E-2</v>
      </c>
      <c r="AJ750" s="5">
        <f t="shared" si="977"/>
        <v>7.1066468092288049E-3</v>
      </c>
      <c r="AK750" s="5">
        <f t="shared" si="978"/>
        <v>3.2293731429845571E-3</v>
      </c>
      <c r="AL750" s="5">
        <f t="shared" si="979"/>
        <v>7.5717997878091959E-5</v>
      </c>
      <c r="AM750" s="5">
        <f t="shared" si="980"/>
        <v>2.8426502027350843E-3</v>
      </c>
      <c r="AN750" s="5">
        <f t="shared" si="981"/>
        <v>3.5863676705022831E-3</v>
      </c>
      <c r="AO750" s="5">
        <f t="shared" si="982"/>
        <v>2.2623313019042306E-3</v>
      </c>
      <c r="AP750" s="5">
        <f t="shared" si="983"/>
        <v>9.5140699259070951E-4</v>
      </c>
      <c r="AQ750" s="5">
        <f t="shared" si="984"/>
        <v>3.0008047388614217E-4</v>
      </c>
      <c r="AR750" s="5">
        <f t="shared" si="985"/>
        <v>1.9297747038757216E-3</v>
      </c>
      <c r="AS750" s="5">
        <f t="shared" si="986"/>
        <v>2.6307607939433431E-3</v>
      </c>
      <c r="AT750" s="5">
        <f t="shared" si="987"/>
        <v>1.7931892103906241E-3</v>
      </c>
      <c r="AU750" s="5">
        <f t="shared" si="988"/>
        <v>8.1485364782797989E-4</v>
      </c>
      <c r="AV750" s="5">
        <f t="shared" si="989"/>
        <v>2.7771182630830329E-4</v>
      </c>
      <c r="AW750" s="5">
        <f t="shared" si="990"/>
        <v>3.6174518748344607E-6</v>
      </c>
      <c r="AX750" s="5">
        <f t="shared" si="991"/>
        <v>6.4587269256796546E-4</v>
      </c>
      <c r="AY750" s="5">
        <f t="shared" si="992"/>
        <v>8.1485120527925834E-4</v>
      </c>
      <c r="AZ750" s="5">
        <f t="shared" si="993"/>
        <v>5.1401963141148679E-4</v>
      </c>
      <c r="BA750" s="5">
        <f t="shared" si="994"/>
        <v>2.1616722150383339E-4</v>
      </c>
      <c r="BB750" s="5">
        <f t="shared" si="995"/>
        <v>6.8180665869277144E-5</v>
      </c>
      <c r="BC750" s="5">
        <f t="shared" si="996"/>
        <v>1.7203730208635973E-5</v>
      </c>
      <c r="BD750" s="5">
        <f t="shared" si="997"/>
        <v>4.0577636569998473E-4</v>
      </c>
      <c r="BE750" s="5">
        <f t="shared" si="998"/>
        <v>5.5317366936585345E-4</v>
      </c>
      <c r="BF750" s="5">
        <f t="shared" si="999"/>
        <v>3.7705634722196702E-4</v>
      </c>
      <c r="BG750" s="5">
        <f t="shared" si="1000"/>
        <v>1.7134039073522173E-4</v>
      </c>
      <c r="BH750" s="5">
        <f t="shared" si="1001"/>
        <v>5.8394845452666857E-5</v>
      </c>
      <c r="BI750" s="5">
        <f t="shared" si="1002"/>
        <v>1.5921326948345149E-5</v>
      </c>
      <c r="BJ750" s="8">
        <f t="shared" si="1003"/>
        <v>0.39214020735838023</v>
      </c>
      <c r="BK750" s="8">
        <f t="shared" si="1004"/>
        <v>0.26286172408224806</v>
      </c>
      <c r="BL750" s="8">
        <f t="shared" si="1005"/>
        <v>0.32069032984107643</v>
      </c>
      <c r="BM750" s="8">
        <f t="shared" si="1006"/>
        <v>0.48692620165234257</v>
      </c>
      <c r="BN750" s="8">
        <f t="shared" si="1007"/>
        <v>0.51220270879473284</v>
      </c>
    </row>
    <row r="751" spans="1:66" x14ac:dyDescent="0.25">
      <c r="A751" t="s">
        <v>122</v>
      </c>
      <c r="B751" t="s">
        <v>141</v>
      </c>
      <c r="C751" t="s">
        <v>120</v>
      </c>
      <c r="D751" s="11">
        <v>44295</v>
      </c>
      <c r="E751">
        <f>VLOOKUP(A751,home!$A$2:$E$405,3,FALSE)</f>
        <v>1.2608999999999999</v>
      </c>
      <c r="F751">
        <f>VLOOKUP(B751,home!$B$2:$E$405,3,FALSE)</f>
        <v>0.89649999999999996</v>
      </c>
      <c r="G751">
        <f>VLOOKUP(C751,away!$B$2:$E$405,4,FALSE)</f>
        <v>1.6452</v>
      </c>
      <c r="H751">
        <f>VLOOKUP(A751,away!$A$2:$E$405,3,FALSE)</f>
        <v>1.0995999999999999</v>
      </c>
      <c r="I751">
        <f>VLOOKUP(C751,away!$B$2:$E$405,3,FALSE)</f>
        <v>1.0241</v>
      </c>
      <c r="J751">
        <f>VLOOKUP(B751,home!$B$2:$E$405,4,FALSE)</f>
        <v>0.79079999999999995</v>
      </c>
      <c r="K751" s="3">
        <f t="shared" si="952"/>
        <v>1.8597288976199999</v>
      </c>
      <c r="L751" s="3">
        <f t="shared" si="953"/>
        <v>0.89052016468799988</v>
      </c>
      <c r="M751" s="5">
        <f t="shared" si="954"/>
        <v>6.3911941168672937E-2</v>
      </c>
      <c r="N751" s="5">
        <f t="shared" si="955"/>
        <v>0.11885888389437042</v>
      </c>
      <c r="O751" s="5">
        <f t="shared" si="956"/>
        <v>5.6914872375056387E-2</v>
      </c>
      <c r="P751" s="5">
        <f t="shared" si="957"/>
        <v>0.10584623286024659</v>
      </c>
      <c r="Q751" s="5">
        <f t="shared" si="958"/>
        <v>0.11052265055861056</v>
      </c>
      <c r="R751" s="5">
        <f t="shared" si="959"/>
        <v>2.5341920760315852E-2</v>
      </c>
      <c r="S751" s="5">
        <f t="shared" si="960"/>
        <v>4.3823676788106294E-2</v>
      </c>
      <c r="T751" s="5">
        <f t="shared" si="961"/>
        <v>9.8422648977208135E-2</v>
      </c>
      <c r="U751" s="5">
        <f t="shared" si="962"/>
        <v>4.7129102359155593E-2</v>
      </c>
      <c r="V751" s="5">
        <f t="shared" si="963"/>
        <v>8.0641704704015535E-3</v>
      </c>
      <c r="W751" s="5">
        <f t="shared" si="964"/>
        <v>6.8514055695135093E-2</v>
      </c>
      <c r="X751" s="5">
        <f t="shared" si="965"/>
        <v>6.1013148161074497E-2</v>
      </c>
      <c r="Y751" s="5">
        <f t="shared" si="966"/>
        <v>2.71667193742667E-2</v>
      </c>
      <c r="Z751" s="5">
        <f t="shared" si="967"/>
        <v>7.5224971496622396E-3</v>
      </c>
      <c r="AA751" s="5">
        <f t="shared" si="968"/>
        <v>1.3989805331490949E-2</v>
      </c>
      <c r="AB751" s="5">
        <f t="shared" si="969"/>
        <v>1.3008622623526034E-2</v>
      </c>
      <c r="AC751" s="5">
        <f t="shared" si="970"/>
        <v>8.3470519145844376E-4</v>
      </c>
      <c r="AD751" s="5">
        <f t="shared" si="971"/>
        <v>3.1854392317347213E-2</v>
      </c>
      <c r="AE751" s="5">
        <f t="shared" si="972"/>
        <v>2.8366978692480203E-2</v>
      </c>
      <c r="AF751" s="5">
        <f t="shared" si="973"/>
        <v>1.2630683268464227E-2</v>
      </c>
      <c r="AG751" s="5">
        <f t="shared" si="974"/>
        <v>3.7492927147849096E-3</v>
      </c>
      <c r="AH751" s="5">
        <f t="shared" si="975"/>
        <v>1.6747338501455565E-3</v>
      </c>
      <c r="AI751" s="5">
        <f t="shared" si="976"/>
        <v>3.1145509369380942E-3</v>
      </c>
      <c r="AJ751" s="5">
        <f t="shared" si="977"/>
        <v>2.8961101902666105E-3</v>
      </c>
      <c r="AK751" s="5">
        <f t="shared" si="978"/>
        <v>1.7953266038435239E-3</v>
      </c>
      <c r="AL751" s="5">
        <f t="shared" si="979"/>
        <v>5.5295081607111617E-5</v>
      </c>
      <c r="AM751" s="5">
        <f t="shared" si="980"/>
        <v>1.1848106781739025E-2</v>
      </c>
      <c r="AN751" s="5">
        <f t="shared" si="981"/>
        <v>1.0550978002515246E-2</v>
      </c>
      <c r="AO751" s="5">
        <f t="shared" si="982"/>
        <v>4.6979293342096703E-3</v>
      </c>
      <c r="AP751" s="5">
        <f t="shared" si="983"/>
        <v>1.3945336014643272E-3</v>
      </c>
      <c r="AQ751" s="5">
        <f t="shared" si="984"/>
        <v>3.1046507310974049E-4</v>
      </c>
      <c r="AR751" s="5">
        <f t="shared" si="985"/>
        <v>2.9827685280803788E-4</v>
      </c>
      <c r="AS751" s="5">
        <f t="shared" si="986"/>
        <v>5.5471408265825534E-4</v>
      </c>
      <c r="AT751" s="5">
        <f t="shared" si="987"/>
        <v>5.1580890471816354E-4</v>
      </c>
      <c r="AU751" s="5">
        <f t="shared" si="988"/>
        <v>3.1975490858469658E-4</v>
      </c>
      <c r="AV751" s="5">
        <f t="shared" si="989"/>
        <v>1.486643609127004E-4</v>
      </c>
      <c r="AW751" s="5">
        <f t="shared" si="990"/>
        <v>2.5437674160166121E-6</v>
      </c>
      <c r="AX751" s="5">
        <f t="shared" si="991"/>
        <v>3.6723777606812603E-3</v>
      </c>
      <c r="AY751" s="5">
        <f t="shared" si="992"/>
        <v>3.2703264482384243E-3</v>
      </c>
      <c r="AZ751" s="5">
        <f t="shared" si="993"/>
        <v>1.4561458236344016E-3</v>
      </c>
      <c r="BA751" s="5">
        <f t="shared" si="994"/>
        <v>4.3224240622421686E-4</v>
      </c>
      <c r="BB751" s="5">
        <f t="shared" si="995"/>
        <v>9.6230144693981723E-5</v>
      </c>
      <c r="BC751" s="5">
        <f t="shared" si="996"/>
        <v>1.7138976860166936E-5</v>
      </c>
      <c r="BD751" s="5">
        <f t="shared" si="997"/>
        <v>4.4270258680872012E-5</v>
      </c>
      <c r="BE751" s="5">
        <f t="shared" si="998"/>
        <v>8.2330679373930342E-5</v>
      </c>
      <c r="BF751" s="5">
        <f t="shared" si="999"/>
        <v>7.6556371796192592E-5</v>
      </c>
      <c r="BG751" s="5">
        <f t="shared" si="1000"/>
        <v>4.7458032308773365E-5</v>
      </c>
      <c r="BH751" s="5">
        <f t="shared" si="1001"/>
        <v>2.2064768527202358E-5</v>
      </c>
      <c r="BI751" s="5">
        <f t="shared" si="1002"/>
        <v>8.2068975298669009E-6</v>
      </c>
      <c r="BJ751" s="8">
        <f t="shared" si="1003"/>
        <v>0.59884592800711234</v>
      </c>
      <c r="BK751" s="8">
        <f t="shared" si="1004"/>
        <v>0.22580634800873137</v>
      </c>
      <c r="BL751" s="8">
        <f t="shared" si="1005"/>
        <v>0.16798315114863727</v>
      </c>
      <c r="BM751" s="8">
        <f t="shared" si="1006"/>
        <v>0.51549364001604814</v>
      </c>
      <c r="BN751" s="8">
        <f t="shared" si="1007"/>
        <v>0.48139650161727271</v>
      </c>
    </row>
    <row r="752" spans="1:66" x14ac:dyDescent="0.25">
      <c r="A752" t="s">
        <v>122</v>
      </c>
      <c r="B752" t="s">
        <v>142</v>
      </c>
      <c r="C752" t="s">
        <v>389</v>
      </c>
      <c r="D752" s="11">
        <v>44295</v>
      </c>
      <c r="E752">
        <f>VLOOKUP(A752,home!$A$2:$E$405,3,FALSE)</f>
        <v>1.2608999999999999</v>
      </c>
      <c r="F752">
        <f>VLOOKUP(B752,home!$B$2:$E$405,3,FALSE)</f>
        <v>1.0345</v>
      </c>
      <c r="G752">
        <f>VLOOKUP(C752,away!$B$2:$E$405,4,FALSE)</f>
        <v>0.79330000000000001</v>
      </c>
      <c r="H752">
        <f>VLOOKUP(A752,away!$A$2:$E$405,3,FALSE)</f>
        <v>1.0995999999999999</v>
      </c>
      <c r="I752">
        <f>VLOOKUP(C752,away!$B$2:$E$405,3,FALSE)</f>
        <v>1.1268</v>
      </c>
      <c r="J752">
        <f>VLOOKUP(B752,home!$B$2:$E$405,4,FALSE)</f>
        <v>0.86990000000000001</v>
      </c>
      <c r="K752" s="3">
        <f t="shared" si="952"/>
        <v>1.0347813529649998</v>
      </c>
      <c r="L752" s="3">
        <f t="shared" si="953"/>
        <v>1.0778315706720001</v>
      </c>
      <c r="M752" s="5">
        <f t="shared" si="954"/>
        <v>0.12092159439317611</v>
      </c>
      <c r="N752" s="5">
        <f t="shared" si="955"/>
        <v>0.12512741104885572</v>
      </c>
      <c r="O752" s="5">
        <f t="shared" si="956"/>
        <v>0.13033311201295952</v>
      </c>
      <c r="P752" s="5">
        <f t="shared" si="957"/>
        <v>0.13486627398490914</v>
      </c>
      <c r="Q752" s="5">
        <f t="shared" si="958"/>
        <v>6.4739755849071282E-2</v>
      </c>
      <c r="R752" s="5">
        <f t="shared" si="959"/>
        <v>7.0238571415748935E-2</v>
      </c>
      <c r="S752" s="5">
        <f t="shared" si="960"/>
        <v>3.7604763545027772E-2</v>
      </c>
      <c r="T752" s="5">
        <f t="shared" si="961"/>
        <v>6.9778552731726312E-2</v>
      </c>
      <c r="U752" s="5">
        <f t="shared" si="962"/>
        <v>7.2681563959917442E-2</v>
      </c>
      <c r="V752" s="5">
        <f t="shared" si="963"/>
        <v>4.660149476611454E-3</v>
      </c>
      <c r="W752" s="5">
        <f t="shared" si="964"/>
        <v>2.2330497382708588E-2</v>
      </c>
      <c r="X752" s="5">
        <f t="shared" si="965"/>
        <v>2.4068515067891785E-2</v>
      </c>
      <c r="Y752" s="5">
        <f t="shared" si="966"/>
        <v>1.2970902699684249E-2</v>
      </c>
      <c r="Z752" s="5">
        <f t="shared" si="967"/>
        <v>2.523511658359804E-2</v>
      </c>
      <c r="AA752" s="5">
        <f t="shared" si="968"/>
        <v>2.6112828080605086E-2</v>
      </c>
      <c r="AB752" s="5">
        <f t="shared" si="969"/>
        <v>1.3510533785495485E-2</v>
      </c>
      <c r="AC752" s="5">
        <f t="shared" si="970"/>
        <v>3.2484737283553102E-4</v>
      </c>
      <c r="AD752" s="5">
        <f t="shared" si="971"/>
        <v>5.7767955735151437E-3</v>
      </c>
      <c r="AE752" s="5">
        <f t="shared" si="972"/>
        <v>6.226412646452884E-3</v>
      </c>
      <c r="AF752" s="5">
        <f t="shared" si="973"/>
        <v>3.3555120611891581E-3</v>
      </c>
      <c r="AG752" s="5">
        <f t="shared" si="974"/>
        <v>1.2055589451067837E-3</v>
      </c>
      <c r="AH752" s="5">
        <f t="shared" si="975"/>
        <v>6.7998013358476278E-3</v>
      </c>
      <c r="AI752" s="5">
        <f t="shared" si="976"/>
        <v>7.0363076262016213E-3</v>
      </c>
      <c r="AJ752" s="5">
        <f t="shared" si="977"/>
        <v>3.6405199626594301E-3</v>
      </c>
      <c r="AK752" s="5">
        <f t="shared" si="978"/>
        <v>1.2557140574856055E-3</v>
      </c>
      <c r="AL752" s="5">
        <f t="shared" si="979"/>
        <v>1.4492351017358746E-5</v>
      </c>
      <c r="AM752" s="5">
        <f t="shared" si="980"/>
        <v>1.1955440678728451E-3</v>
      </c>
      <c r="AN752" s="5">
        <f t="shared" si="981"/>
        <v>1.2885951404829807E-3</v>
      </c>
      <c r="AO752" s="5">
        <f t="shared" si="982"/>
        <v>6.9444426211353878E-4</v>
      </c>
      <c r="AP752" s="5">
        <f t="shared" si="983"/>
        <v>2.4949798325933121E-4</v>
      </c>
      <c r="AQ752" s="5">
        <f t="shared" si="984"/>
        <v>6.7229200793975335E-5</v>
      </c>
      <c r="AR752" s="5">
        <f t="shared" si="985"/>
        <v>1.4658081108148428E-3</v>
      </c>
      <c r="AS752" s="5">
        <f t="shared" si="986"/>
        <v>1.5167909000960535E-3</v>
      </c>
      <c r="AT752" s="5">
        <f t="shared" si="987"/>
        <v>7.8477346988319713E-4</v>
      </c>
      <c r="AU752" s="5">
        <f t="shared" si="988"/>
        <v>2.7068965097892415E-4</v>
      </c>
      <c r="AV752" s="5">
        <f t="shared" si="989"/>
        <v>7.002615081839866E-5</v>
      </c>
      <c r="AW752" s="5">
        <f t="shared" si="990"/>
        <v>4.4898914154549754E-7</v>
      </c>
      <c r="AX752" s="5">
        <f t="shared" si="991"/>
        <v>2.0618778468045693E-4</v>
      </c>
      <c r="AY752" s="5">
        <f t="shared" si="992"/>
        <v>2.2223570381551706E-4</v>
      </c>
      <c r="AZ752" s="5">
        <f t="shared" si="993"/>
        <v>1.1976632885143806E-4</v>
      </c>
      <c r="BA752" s="5">
        <f t="shared" si="994"/>
        <v>4.3029310113188253E-5</v>
      </c>
      <c r="BB752" s="5">
        <f t="shared" si="995"/>
        <v>1.1594587226057568E-5</v>
      </c>
      <c r="BC752" s="5">
        <f t="shared" si="996"/>
        <v>2.4994024322310279E-6</v>
      </c>
      <c r="BD752" s="5">
        <f t="shared" si="997"/>
        <v>2.6331570973055316E-4</v>
      </c>
      <c r="BE752" s="5">
        <f t="shared" si="998"/>
        <v>2.7247418637192097E-4</v>
      </c>
      <c r="BF752" s="5">
        <f t="shared" si="999"/>
        <v>1.4097560361098693E-4</v>
      </c>
      <c r="BG752" s="5">
        <f t="shared" si="1000"/>
        <v>4.8626308613211536E-5</v>
      </c>
      <c r="BH752" s="5">
        <f t="shared" si="1001"/>
        <v>1.2579399354118162E-5</v>
      </c>
      <c r="BI752" s="5">
        <f t="shared" si="1002"/>
        <v>2.6033855766282885E-6</v>
      </c>
      <c r="BJ752" s="8">
        <f t="shared" si="1003"/>
        <v>0.33968053777784346</v>
      </c>
      <c r="BK752" s="8">
        <f t="shared" si="1004"/>
        <v>0.29861435682739296</v>
      </c>
      <c r="BL752" s="8">
        <f t="shared" si="1005"/>
        <v>0.33645761511276956</v>
      </c>
      <c r="BM752" s="8">
        <f t="shared" si="1006"/>
        <v>0.35353912088220929</v>
      </c>
      <c r="BN752" s="8">
        <f t="shared" si="1007"/>
        <v>0.64622671870472082</v>
      </c>
    </row>
    <row r="753" spans="1:66" x14ac:dyDescent="0.25">
      <c r="A753" t="s">
        <v>145</v>
      </c>
      <c r="B753" t="s">
        <v>349</v>
      </c>
      <c r="C753" t="s">
        <v>149</v>
      </c>
      <c r="D753" s="11">
        <v>44295</v>
      </c>
      <c r="E753">
        <f>VLOOKUP(A753,home!$A$2:$E$405,3,FALSE)</f>
        <v>1.4406000000000001</v>
      </c>
      <c r="F753">
        <f>VLOOKUP(B753,home!$B$2:$E$405,3,FALSE)</f>
        <v>0.87680000000000002</v>
      </c>
      <c r="G753">
        <f>VLOOKUP(C753,away!$B$2:$E$405,4,FALSE)</f>
        <v>1.9668000000000001</v>
      </c>
      <c r="H753">
        <f>VLOOKUP(A753,away!$A$2:$E$405,3,FALSE)</f>
        <v>1.2678</v>
      </c>
      <c r="I753">
        <f>VLOOKUP(C753,away!$B$2:$E$405,3,FALSE)</f>
        <v>0.39439999999999997</v>
      </c>
      <c r="J753">
        <f>VLOOKUP(B753,home!$B$2:$E$405,4,FALSE)</f>
        <v>1.1209</v>
      </c>
      <c r="K753" s="3">
        <f t="shared" si="952"/>
        <v>2.4843006397440006</v>
      </c>
      <c r="L753" s="3">
        <f t="shared" si="953"/>
        <v>0.560472776688</v>
      </c>
      <c r="M753" s="5">
        <f t="shared" si="954"/>
        <v>4.7607097751616374E-2</v>
      </c>
      <c r="N753" s="5">
        <f t="shared" si="955"/>
        <v>0.11827034340069573</v>
      </c>
      <c r="O753" s="5">
        <f t="shared" si="956"/>
        <v>2.6682482266905474E-2</v>
      </c>
      <c r="P753" s="5">
        <f t="shared" si="957"/>
        <v>6.6287307765631201E-2</v>
      </c>
      <c r="Q753" s="5">
        <f t="shared" si="958"/>
        <v>0.14690954488654556</v>
      </c>
      <c r="R753" s="5">
        <f t="shared" si="959"/>
        <v>7.4774024625304152E-3</v>
      </c>
      <c r="S753" s="5">
        <f t="shared" si="960"/>
        <v>2.3074328085176784E-2</v>
      </c>
      <c r="T753" s="5">
        <f t="shared" si="961"/>
        <v>8.2338800544532562E-2</v>
      </c>
      <c r="U753" s="5">
        <f t="shared" si="962"/>
        <v>1.8576115721287673E-2</v>
      </c>
      <c r="V753" s="5">
        <f t="shared" si="963"/>
        <v>3.5698110377653837E-3</v>
      </c>
      <c r="W753" s="5">
        <f t="shared" si="964"/>
        <v>0.12165582544871502</v>
      </c>
      <c r="X753" s="5">
        <f t="shared" si="965"/>
        <v>6.8184778289511958E-2</v>
      </c>
      <c r="Y753" s="5">
        <f t="shared" si="966"/>
        <v>1.9107856007889213E-2</v>
      </c>
      <c r="Z753" s="5">
        <f t="shared" si="967"/>
        <v>1.3969601735293704E-3</v>
      </c>
      <c r="AA753" s="5">
        <f t="shared" si="968"/>
        <v>3.4704690527959043E-3</v>
      </c>
      <c r="AB753" s="5">
        <f t="shared" si="969"/>
        <v>4.3108442440363114E-3</v>
      </c>
      <c r="AC753" s="5">
        <f t="shared" si="970"/>
        <v>3.1065898534723632E-4</v>
      </c>
      <c r="AD753" s="5">
        <f t="shared" si="971"/>
        <v>7.5557411247706818E-2</v>
      </c>
      <c r="AE753" s="5">
        <f t="shared" si="972"/>
        <v>4.2347872081359358E-2</v>
      </c>
      <c r="AF753" s="5">
        <f t="shared" si="973"/>
        <v>1.1867414726133858E-2</v>
      </c>
      <c r="AG753" s="5">
        <f t="shared" si="974"/>
        <v>2.2171209612214349E-3</v>
      </c>
      <c r="AH753" s="5">
        <f t="shared" si="975"/>
        <v>1.9573953684513915E-4</v>
      </c>
      <c r="AI753" s="5">
        <f t="shared" si="976"/>
        <v>4.8627585660757349E-4</v>
      </c>
      <c r="AJ753" s="5">
        <f t="shared" si="977"/>
        <v>6.0402771083112848E-4</v>
      </c>
      <c r="AK753" s="5">
        <f t="shared" si="978"/>
        <v>5.0019547614695882E-4</v>
      </c>
      <c r="AL753" s="5">
        <f t="shared" si="979"/>
        <v>1.7302250079860653E-5</v>
      </c>
      <c r="AM753" s="5">
        <f t="shared" si="980"/>
        <v>3.7541465020015687E-2</v>
      </c>
      <c r="AN753" s="5">
        <f t="shared" si="981"/>
        <v>2.1040969140703615E-2</v>
      </c>
      <c r="AO753" s="5">
        <f t="shared" si="982"/>
        <v>5.8964451992483376E-3</v>
      </c>
      <c r="AP753" s="5">
        <f t="shared" si="983"/>
        <v>1.1015990044704479E-3</v>
      </c>
      <c r="AQ753" s="5">
        <f t="shared" si="984"/>
        <v>1.5435406320807212E-4</v>
      </c>
      <c r="AR753" s="5">
        <f t="shared" si="985"/>
        <v>2.1941336344643647E-5</v>
      </c>
      <c r="AS753" s="5">
        <f t="shared" si="986"/>
        <v>5.45088759178365E-5</v>
      </c>
      <c r="AT753" s="5">
        <f t="shared" si="987"/>
        <v>6.7708217657203794E-5</v>
      </c>
      <c r="AU753" s="5">
        <f t="shared" si="988"/>
        <v>5.6069189480572469E-5</v>
      </c>
      <c r="AV753" s="5">
        <f t="shared" si="989"/>
        <v>3.4823180824128452E-5</v>
      </c>
      <c r="AW753" s="5">
        <f t="shared" si="990"/>
        <v>6.6920435435065322E-7</v>
      </c>
      <c r="AX753" s="5">
        <f t="shared" si="991"/>
        <v>1.5544047594358658E-2</v>
      </c>
      <c r="AY753" s="5">
        <f t="shared" si="992"/>
        <v>8.7120155161806226E-3</v>
      </c>
      <c r="AZ753" s="5">
        <f t="shared" si="993"/>
        <v>2.4414237634513467E-3</v>
      </c>
      <c r="BA753" s="5">
        <f t="shared" si="994"/>
        <v>4.5611718525788111E-4</v>
      </c>
      <c r="BB753" s="5">
        <f t="shared" si="995"/>
        <v>6.3910316329149875E-5</v>
      </c>
      <c r="BC753" s="5">
        <f t="shared" si="996"/>
        <v>7.1639984904014137E-6</v>
      </c>
      <c r="BD753" s="5">
        <f t="shared" si="997"/>
        <v>2.0495869508879587E-6</v>
      </c>
      <c r="BE753" s="5">
        <f t="shared" si="998"/>
        <v>5.0917901733019113E-6</v>
      </c>
      <c r="BF753" s="5">
        <f t="shared" si="999"/>
        <v>6.3247687924880785E-6</v>
      </c>
      <c r="BG753" s="5">
        <f t="shared" si="1000"/>
        <v>5.2375423858036735E-6</v>
      </c>
      <c r="BH753" s="5">
        <f t="shared" si="1001"/>
        <v>3.2529074749345975E-6</v>
      </c>
      <c r="BI753" s="5">
        <f t="shared" si="1002"/>
        <v>1.616240024201611E-6</v>
      </c>
      <c r="BJ753" s="8">
        <f t="shared" si="1003"/>
        <v>0.78141647839602579</v>
      </c>
      <c r="BK753" s="8">
        <f t="shared" si="1004"/>
        <v>0.14957852139179748</v>
      </c>
      <c r="BL753" s="8">
        <f t="shared" si="1005"/>
        <v>6.256217596401259E-2</v>
      </c>
      <c r="BM753" s="8">
        <f t="shared" si="1006"/>
        <v>0.57300861107961421</v>
      </c>
      <c r="BN753" s="8">
        <f t="shared" si="1007"/>
        <v>0.41323417853392475</v>
      </c>
    </row>
    <row r="754" spans="1:66" x14ac:dyDescent="0.25">
      <c r="A754" t="s">
        <v>145</v>
      </c>
      <c r="B754" t="s">
        <v>357</v>
      </c>
      <c r="C754" t="s">
        <v>423</v>
      </c>
      <c r="D754" s="11">
        <v>44295</v>
      </c>
      <c r="E754">
        <f>VLOOKUP(A754,home!$A$2:$E$405,3,FALSE)</f>
        <v>1.4406000000000001</v>
      </c>
      <c r="F754">
        <f>VLOOKUP(B754,home!$B$2:$E$405,3,FALSE)</f>
        <v>0.86770000000000003</v>
      </c>
      <c r="G754">
        <f>VLOOKUP(C754,away!$B$2:$E$405,4,FALSE)</f>
        <v>0.55530000000000002</v>
      </c>
      <c r="H754">
        <f>VLOOKUP(A754,away!$A$2:$E$405,3,FALSE)</f>
        <v>1.2678</v>
      </c>
      <c r="I754">
        <f>VLOOKUP(C754,away!$B$2:$E$405,3,FALSE)</f>
        <v>1.4592000000000001</v>
      </c>
      <c r="J754">
        <f>VLOOKUP(B754,home!$B$2:$E$405,4,FALSE)</f>
        <v>0.94650000000000001</v>
      </c>
      <c r="K754" s="3">
        <f t="shared" si="952"/>
        <v>0.69412978668600012</v>
      </c>
      <c r="L754" s="3">
        <f t="shared" si="953"/>
        <v>1.7510001638400001</v>
      </c>
      <c r="M754" s="5">
        <f t="shared" si="954"/>
        <v>8.6714865527129134E-2</v>
      </c>
      <c r="N754" s="5">
        <f t="shared" si="955"/>
        <v>6.0191371110851329E-2</v>
      </c>
      <c r="O754" s="5">
        <f t="shared" si="956"/>
        <v>0.15183774374536665</v>
      </c>
      <c r="P754" s="5">
        <f t="shared" si="957"/>
        <v>0.10539510067685491</v>
      </c>
      <c r="Q754" s="5">
        <f t="shared" si="958"/>
        <v>2.089031179475655E-2</v>
      </c>
      <c r="R754" s="5">
        <f t="shared" si="959"/>
        <v>0.13293395708761652</v>
      </c>
      <c r="S754" s="5">
        <f t="shared" si="960"/>
        <v>3.2024864419610846E-2</v>
      </c>
      <c r="T754" s="5">
        <f t="shared" si="961"/>
        <v>3.6578939375287403E-2</v>
      </c>
      <c r="U754" s="5">
        <f t="shared" si="962"/>
        <v>9.2273419276553151E-2</v>
      </c>
      <c r="V754" s="5">
        <f t="shared" si="963"/>
        <v>4.324856065975791E-3</v>
      </c>
      <c r="W754" s="5">
        <f t="shared" si="964"/>
        <v>4.8335292232994662E-3</v>
      </c>
      <c r="X754" s="5">
        <f t="shared" si="965"/>
        <v>8.4635104619227939E-3</v>
      </c>
      <c r="Y754" s="5">
        <f t="shared" si="966"/>
        <v>7.4098041027441854E-3</v>
      </c>
      <c r="Z754" s="5">
        <f t="shared" si="967"/>
        <v>7.7589126880105358E-2</v>
      </c>
      <c r="AA754" s="5">
        <f t="shared" si="968"/>
        <v>5.3856924090440531E-2</v>
      </c>
      <c r="AB754" s="5">
        <f t="shared" si="969"/>
        <v>1.8691847615230794E-2</v>
      </c>
      <c r="AC754" s="5">
        <f t="shared" si="970"/>
        <v>3.2853265535525469E-4</v>
      </c>
      <c r="AD754" s="5">
        <f t="shared" si="971"/>
        <v>8.3877415217735148E-4</v>
      </c>
      <c r="AE754" s="5">
        <f t="shared" si="972"/>
        <v>1.4686936778872995E-3</v>
      </c>
      <c r="AF754" s="5">
        <f t="shared" si="973"/>
        <v>1.2858414353057173E-3</v>
      </c>
      <c r="AG754" s="5">
        <f t="shared" si="974"/>
        <v>7.505028546308573E-4</v>
      </c>
      <c r="AH754" s="5">
        <f t="shared" si="975"/>
        <v>3.3964643469816758E-2</v>
      </c>
      <c r="AI754" s="5">
        <f t="shared" si="976"/>
        <v>2.3575870726569952E-2</v>
      </c>
      <c r="AJ754" s="5">
        <f t="shared" si="977"/>
        <v>8.1823570591853575E-3</v>
      </c>
      <c r="AK754" s="5">
        <f t="shared" si="978"/>
        <v>1.8932059200270069E-3</v>
      </c>
      <c r="AL754" s="5">
        <f t="shared" si="979"/>
        <v>1.5972224405269349E-5</v>
      </c>
      <c r="AM754" s="5">
        <f t="shared" si="980"/>
        <v>1.1644362466571916E-4</v>
      </c>
      <c r="AN754" s="5">
        <f t="shared" si="981"/>
        <v>2.0389280586779771E-4</v>
      </c>
      <c r="AO754" s="5">
        <f t="shared" si="982"/>
        <v>1.785081682401556E-4</v>
      </c>
      <c r="AP754" s="5">
        <f t="shared" si="983"/>
        <v>1.0418927727843027E-4</v>
      </c>
      <c r="AQ754" s="5">
        <f t="shared" si="984"/>
        <v>4.5608860396225642E-5</v>
      </c>
      <c r="AR754" s="5">
        <f t="shared" si="985"/>
        <v>1.189441925608326E-2</v>
      </c>
      <c r="AS754" s="5">
        <f t="shared" si="986"/>
        <v>8.2562707009789255E-3</v>
      </c>
      <c r="AT754" s="5">
        <f t="shared" si="987"/>
        <v>2.8654617102461871E-3</v>
      </c>
      <c r="AU754" s="5">
        <f t="shared" si="988"/>
        <v>6.6300077523002911E-4</v>
      </c>
      <c r="AV754" s="5">
        <f t="shared" si="989"/>
        <v>1.1505214667076818E-4</v>
      </c>
      <c r="AW754" s="5">
        <f t="shared" si="990"/>
        <v>5.3924952422245969E-7</v>
      </c>
      <c r="AX754" s="5">
        <f t="shared" si="991"/>
        <v>1.347116472502671E-5</v>
      </c>
      <c r="AY754" s="5">
        <f t="shared" si="992"/>
        <v>2.3588011640637397E-5</v>
      </c>
      <c r="AZ754" s="5">
        <f t="shared" si="993"/>
        <v>2.0651306123707962E-5</v>
      </c>
      <c r="BA754" s="5">
        <f t="shared" si="994"/>
        <v>1.2053480135374213E-5</v>
      </c>
      <c r="BB754" s="5">
        <f t="shared" si="995"/>
        <v>5.2764114229706076E-6</v>
      </c>
      <c r="BC754" s="5">
        <f t="shared" si="996"/>
        <v>1.8477994532217555E-6</v>
      </c>
      <c r="BD754" s="5">
        <f t="shared" si="997"/>
        <v>3.4711883443639085E-3</v>
      </c>
      <c r="BE754" s="5">
        <f t="shared" si="998"/>
        <v>2.4094552250202498E-3</v>
      </c>
      <c r="BF754" s="5">
        <f t="shared" si="999"/>
        <v>8.3623732068638715E-4</v>
      </c>
      <c r="BG754" s="5">
        <f t="shared" si="1000"/>
        <v>1.9348574434230477E-4</v>
      </c>
      <c r="BH754" s="5">
        <f t="shared" si="1001"/>
        <v>3.3576054611776484E-5</v>
      </c>
      <c r="BI754" s="5">
        <f t="shared" si="1002"/>
        <v>4.6612279250859822E-6</v>
      </c>
      <c r="BJ754" s="8">
        <f t="shared" si="1003"/>
        <v>0.14343680909881226</v>
      </c>
      <c r="BK754" s="8">
        <f t="shared" si="1004"/>
        <v>0.22882777958097186</v>
      </c>
      <c r="BL754" s="8">
        <f t="shared" si="1005"/>
        <v>0.54795277749696536</v>
      </c>
      <c r="BM754" s="8">
        <f t="shared" si="1006"/>
        <v>0.43982009435216363</v>
      </c>
      <c r="BN754" s="8">
        <f t="shared" si="1007"/>
        <v>0.55796334994257513</v>
      </c>
    </row>
    <row r="755" spans="1:66" x14ac:dyDescent="0.25">
      <c r="A755" t="s">
        <v>145</v>
      </c>
      <c r="B755" t="s">
        <v>366</v>
      </c>
      <c r="C755" t="s">
        <v>360</v>
      </c>
      <c r="D755" s="11">
        <v>44295</v>
      </c>
      <c r="E755">
        <f>VLOOKUP(A755,home!$A$2:$E$405,3,FALSE)</f>
        <v>1.4406000000000001</v>
      </c>
      <c r="F755">
        <f>VLOOKUP(B755,home!$B$2:$E$405,3,FALSE)</f>
        <v>1.0578000000000001</v>
      </c>
      <c r="G755">
        <f>VLOOKUP(C755,away!$B$2:$E$405,4,FALSE)</f>
        <v>0.82640000000000002</v>
      </c>
      <c r="H755">
        <f>VLOOKUP(A755,away!$A$2:$E$405,3,FALSE)</f>
        <v>1.2678</v>
      </c>
      <c r="I755">
        <f>VLOOKUP(C755,away!$B$2:$E$405,3,FALSE)</f>
        <v>1.2395</v>
      </c>
      <c r="J755">
        <f>VLOOKUP(B755,home!$B$2:$E$405,4,FALSE)</f>
        <v>0.71360000000000001</v>
      </c>
      <c r="K755" s="3">
        <f t="shared" si="952"/>
        <v>1.2593234243520002</v>
      </c>
      <c r="L755" s="3">
        <f t="shared" si="953"/>
        <v>1.1213782281600002</v>
      </c>
      <c r="M755" s="5">
        <f t="shared" si="954"/>
        <v>9.2485661941895142E-2</v>
      </c>
      <c r="N755" s="5">
        <f t="shared" si="955"/>
        <v>0.11646936050012884</v>
      </c>
      <c r="O755" s="5">
        <f t="shared" si="956"/>
        <v>0.10371140771860714</v>
      </c>
      <c r="P755" s="5">
        <f t="shared" si="957"/>
        <v>0.13060620511256277</v>
      </c>
      <c r="Q755" s="5">
        <f t="shared" si="958"/>
        <v>7.3336296948554924E-2</v>
      </c>
      <c r="R755" s="5">
        <f t="shared" si="959"/>
        <v>5.8149857313735537E-2</v>
      </c>
      <c r="S755" s="5">
        <f t="shared" si="960"/>
        <v>4.6109798145310472E-2</v>
      </c>
      <c r="T755" s="5">
        <f t="shared" si="961"/>
        <v>8.2237726731986149E-2</v>
      </c>
      <c r="U755" s="5">
        <f t="shared" si="962"/>
        <v>7.3229477437913623E-2</v>
      </c>
      <c r="V755" s="5">
        <f t="shared" si="963"/>
        <v>7.2350262826550958E-3</v>
      </c>
      <c r="W755" s="5">
        <f t="shared" si="964"/>
        <v>3.0784705534183124E-2</v>
      </c>
      <c r="X755" s="5">
        <f t="shared" si="965"/>
        <v>3.4521298546349624E-2</v>
      </c>
      <c r="Y755" s="5">
        <f t="shared" si="966"/>
        <v>1.9355716298843972E-2</v>
      </c>
      <c r="Z755" s="5">
        <f t="shared" si="967"/>
        <v>2.1735994654077859E-2</v>
      </c>
      <c r="AA755" s="5">
        <f t="shared" si="968"/>
        <v>2.7372647219470095E-2</v>
      </c>
      <c r="AB755" s="5">
        <f t="shared" si="969"/>
        <v>1.7235507915001173E-2</v>
      </c>
      <c r="AC755" s="5">
        <f t="shared" si="970"/>
        <v>6.3857150045383516E-4</v>
      </c>
      <c r="AD755" s="5">
        <f t="shared" si="971"/>
        <v>9.6919751977438649E-3</v>
      </c>
      <c r="AE755" s="5">
        <f t="shared" si="972"/>
        <v>1.0868369974616682E-2</v>
      </c>
      <c r="AF755" s="5">
        <f t="shared" si="973"/>
        <v>6.0937767325615032E-3</v>
      </c>
      <c r="AG755" s="5">
        <f t="shared" si="974"/>
        <v>2.2778095183874844E-3</v>
      </c>
      <c r="AH755" s="5">
        <f t="shared" si="975"/>
        <v>6.0935677931212677E-3</v>
      </c>
      <c r="AI755" s="5">
        <f t="shared" si="976"/>
        <v>7.6737726597545337E-3</v>
      </c>
      <c r="AJ755" s="5">
        <f t="shared" si="977"/>
        <v>4.8318808317904189E-3</v>
      </c>
      <c r="AK755" s="5">
        <f t="shared" si="978"/>
        <v>2.028300238383701E-3</v>
      </c>
      <c r="AL755" s="5">
        <f t="shared" si="979"/>
        <v>3.6071061661301906E-5</v>
      </c>
      <c r="AM755" s="5">
        <f t="shared" si="980"/>
        <v>2.4410662789514921E-3</v>
      </c>
      <c r="AN755" s="5">
        <f t="shared" si="981"/>
        <v>2.7373585787117487E-3</v>
      </c>
      <c r="AO755" s="5">
        <f t="shared" si="982"/>
        <v>1.5348071564171791E-3</v>
      </c>
      <c r="AP755" s="5">
        <f t="shared" si="983"/>
        <v>5.7369977654346148E-4</v>
      </c>
      <c r="AQ755" s="5">
        <f t="shared" si="984"/>
        <v>1.6083360972902374E-4</v>
      </c>
      <c r="AR755" s="5">
        <f t="shared" si="985"/>
        <v>1.3666388510046332E-3</v>
      </c>
      <c r="AS755" s="5">
        <f t="shared" si="986"/>
        <v>1.7210403176996375E-3</v>
      </c>
      <c r="AT755" s="5">
        <f t="shared" si="987"/>
        <v>1.0836731931666811E-3</v>
      </c>
      <c r="AU755" s="5">
        <f t="shared" si="988"/>
        <v>4.5489834549904395E-4</v>
      </c>
      <c r="AV755" s="5">
        <f t="shared" si="989"/>
        <v>1.4321603554647884E-4</v>
      </c>
      <c r="AW755" s="5">
        <f t="shared" si="990"/>
        <v>1.4149654176556698E-6</v>
      </c>
      <c r="AX755" s="5">
        <f t="shared" si="991"/>
        <v>5.1234865757989747E-4</v>
      </c>
      <c r="AY755" s="5">
        <f t="shared" si="992"/>
        <v>5.7453662983710007E-4</v>
      </c>
      <c r="AZ755" s="5">
        <f t="shared" si="993"/>
        <v>3.2213643398987273E-4</v>
      </c>
      <c r="BA755" s="5">
        <f t="shared" si="994"/>
        <v>1.2041226119111477E-4</v>
      </c>
      <c r="BB755" s="5">
        <f t="shared" si="995"/>
        <v>3.3756922025807863E-5</v>
      </c>
      <c r="BC755" s="5">
        <f t="shared" si="996"/>
        <v>7.570855481887137E-6</v>
      </c>
      <c r="BD755" s="5">
        <f t="shared" si="997"/>
        <v>2.5541984221236555E-4</v>
      </c>
      <c r="BE755" s="5">
        <f t="shared" si="998"/>
        <v>3.2165619034232374E-4</v>
      </c>
      <c r="BF755" s="5">
        <f t="shared" si="999"/>
        <v>2.0253458754295698E-4</v>
      </c>
      <c r="BG755" s="5">
        <f t="shared" si="1000"/>
        <v>8.5018850111438877E-5</v>
      </c>
      <c r="BH755" s="5">
        <f t="shared" si="1001"/>
        <v>2.6766557364201658E-5</v>
      </c>
      <c r="BI755" s="5">
        <f t="shared" si="1002"/>
        <v>6.741550535600137E-6</v>
      </c>
      <c r="BJ755" s="8">
        <f t="shared" si="1003"/>
        <v>0.39465556314381467</v>
      </c>
      <c r="BK755" s="8">
        <f t="shared" si="1004"/>
        <v>0.27768587067437572</v>
      </c>
      <c r="BL755" s="8">
        <f t="shared" si="1005"/>
        <v>0.30599402344880278</v>
      </c>
      <c r="BM755" s="8">
        <f t="shared" si="1006"/>
        <v>0.42473954072116726</v>
      </c>
      <c r="BN755" s="8">
        <f t="shared" si="1007"/>
        <v>0.57475878953548443</v>
      </c>
    </row>
    <row r="756" spans="1:66" x14ac:dyDescent="0.25">
      <c r="A756" t="s">
        <v>145</v>
      </c>
      <c r="B756" t="s">
        <v>371</v>
      </c>
      <c r="C756" t="s">
        <v>432</v>
      </c>
      <c r="D756" s="11">
        <v>44295</v>
      </c>
      <c r="E756">
        <f>VLOOKUP(A756,home!$A$2:$E$405,3,FALSE)</f>
        <v>1.4406000000000001</v>
      </c>
      <c r="F756">
        <f>VLOOKUP(B756,home!$B$2:$E$405,3,FALSE)</f>
        <v>0.90239999999999998</v>
      </c>
      <c r="G756">
        <f>VLOOKUP(C756,away!$B$2:$E$405,4,FALSE)</f>
        <v>1.5966</v>
      </c>
      <c r="H756">
        <f>VLOOKUP(A756,away!$A$2:$E$405,3,FALSE)</f>
        <v>1.2678</v>
      </c>
      <c r="I756">
        <f>VLOOKUP(C756,away!$B$2:$E$405,3,FALSE)</f>
        <v>0.51270000000000004</v>
      </c>
      <c r="J756">
        <f>VLOOKUP(B756,home!$B$2:$E$405,4,FALSE)</f>
        <v>0.82820000000000005</v>
      </c>
      <c r="K756" s="3">
        <f t="shared" si="952"/>
        <v>2.0755759127040001</v>
      </c>
      <c r="L756" s="3">
        <f t="shared" si="953"/>
        <v>0.53833087789200018</v>
      </c>
      <c r="M756" s="5">
        <f t="shared" si="954"/>
        <v>7.3247820148252138E-2</v>
      </c>
      <c r="N756" s="5">
        <f t="shared" si="955"/>
        <v>0.15203141115778687</v>
      </c>
      <c r="O756" s="5">
        <f t="shared" si="956"/>
        <v>3.9431563324083915E-2</v>
      </c>
      <c r="P756" s="5">
        <f t="shared" si="957"/>
        <v>8.1843203035731033E-2</v>
      </c>
      <c r="Q756" s="5">
        <f t="shared" si="958"/>
        <v>0.15777636748675034</v>
      </c>
      <c r="R756" s="5">
        <f t="shared" si="959"/>
        <v>1.0613614050454046E-2</v>
      </c>
      <c r="S756" s="5">
        <f t="shared" si="960"/>
        <v>2.2861806227102221E-2</v>
      </c>
      <c r="T756" s="5">
        <f t="shared" si="961"/>
        <v>8.4935890419753149E-2</v>
      </c>
      <c r="U756" s="5">
        <f t="shared" si="962"/>
        <v>2.2029361669859152E-2</v>
      </c>
      <c r="V756" s="5">
        <f t="shared" si="963"/>
        <v>2.838284614585317E-3</v>
      </c>
      <c r="W756" s="5">
        <f t="shared" si="964"/>
        <v>0.10915894264981119</v>
      </c>
      <c r="X756" s="5">
        <f t="shared" si="965"/>
        <v>5.8763629426435357E-2</v>
      </c>
      <c r="Y756" s="5">
        <f t="shared" si="966"/>
        <v>1.5817138108626561E-2</v>
      </c>
      <c r="Z756" s="5">
        <f t="shared" si="967"/>
        <v>1.9045453897959322E-3</v>
      </c>
      <c r="AA756" s="5">
        <f t="shared" si="968"/>
        <v>3.9530285357118871E-3</v>
      </c>
      <c r="AB756" s="5">
        <f t="shared" si="969"/>
        <v>4.1024054054775803E-3</v>
      </c>
      <c r="AC756" s="5">
        <f t="shared" si="970"/>
        <v>1.9820922956695044E-4</v>
      </c>
      <c r="AD756" s="5">
        <f t="shared" si="971"/>
        <v>5.6641918005046366E-2</v>
      </c>
      <c r="AE756" s="5">
        <f t="shared" si="972"/>
        <v>3.0492093445143302E-2</v>
      </c>
      <c r="AF756" s="5">
        <f t="shared" si="973"/>
        <v>8.2074177165444486E-3</v>
      </c>
      <c r="AG756" s="5">
        <f t="shared" si="974"/>
        <v>1.4727687948579101E-3</v>
      </c>
      <c r="AH756" s="5">
        <f t="shared" si="975"/>
        <v>2.5631889791850139E-4</v>
      </c>
      <c r="AI756" s="5">
        <f t="shared" si="976"/>
        <v>5.3200933049047695E-4</v>
      </c>
      <c r="AJ756" s="5">
        <f t="shared" si="977"/>
        <v>5.5211287584990801E-4</v>
      </c>
      <c r="AK756" s="5">
        <f t="shared" si="978"/>
        <v>3.8198406206926767E-4</v>
      </c>
      <c r="AL756" s="5">
        <f t="shared" si="979"/>
        <v>8.8587363753190679E-6</v>
      </c>
      <c r="AM756" s="5">
        <f t="shared" si="980"/>
        <v>2.3512920132125852E-2</v>
      </c>
      <c r="AN756" s="5">
        <f t="shared" si="981"/>
        <v>1.2657730936531796E-2</v>
      </c>
      <c r="AO756" s="5">
        <f t="shared" si="982"/>
        <v>3.4070237035919455E-3</v>
      </c>
      <c r="AP756" s="5">
        <f t="shared" si="983"/>
        <v>6.1136868711783544E-4</v>
      </c>
      <c r="AQ756" s="5">
        <f t="shared" si="984"/>
        <v>8.2279660512955965E-5</v>
      </c>
      <c r="AR756" s="5">
        <f t="shared" si="985"/>
        <v>2.7596875467355374E-5</v>
      </c>
      <c r="AS756" s="5">
        <f t="shared" si="986"/>
        <v>5.7279409985934747E-5</v>
      </c>
      <c r="AT756" s="5">
        <f t="shared" si="987"/>
        <v>5.9443881830351585E-5</v>
      </c>
      <c r="AU756" s="5">
        <f t="shared" si="988"/>
        <v>4.1126763094900236E-5</v>
      </c>
      <c r="AV756" s="5">
        <f t="shared" si="989"/>
        <v>2.1340429711814687E-5</v>
      </c>
      <c r="AW756" s="5">
        <f t="shared" si="990"/>
        <v>2.749521943822633E-7</v>
      </c>
      <c r="AX756" s="5">
        <f t="shared" si="991"/>
        <v>8.1338084439288912E-3</v>
      </c>
      <c r="AY756" s="5">
        <f t="shared" si="992"/>
        <v>4.3786802402256044E-3</v>
      </c>
      <c r="AZ756" s="5">
        <f t="shared" si="993"/>
        <v>1.1785893888645019E-3</v>
      </c>
      <c r="BA756" s="5">
        <f t="shared" si="994"/>
        <v>2.1149035346054119E-4</v>
      </c>
      <c r="BB756" s="5">
        <f t="shared" si="995"/>
        <v>2.8462946911025633E-5</v>
      </c>
      <c r="BC756" s="5">
        <f t="shared" si="996"/>
        <v>3.0644966396011649E-6</v>
      </c>
      <c r="BD756" s="5">
        <f t="shared" si="997"/>
        <v>2.4760416995696037E-6</v>
      </c>
      <c r="BE756" s="5">
        <f t="shared" si="998"/>
        <v>5.1392125104773426E-6</v>
      </c>
      <c r="BF756" s="5">
        <f t="shared" si="999"/>
        <v>5.333412848506915E-6</v>
      </c>
      <c r="BG756" s="5">
        <f t="shared" si="1000"/>
        <v>3.6899677469556602E-6</v>
      </c>
      <c r="BH756" s="5">
        <f t="shared" si="1001"/>
        <v>1.9147020435589545E-6</v>
      </c>
      <c r="BI756" s="5">
        <f t="shared" si="1002"/>
        <v>7.9482188832321823E-7</v>
      </c>
      <c r="BJ756" s="8">
        <f t="shared" si="1003"/>
        <v>0.72950299620066594</v>
      </c>
      <c r="BK756" s="8">
        <f t="shared" si="1004"/>
        <v>0.18537686223183858</v>
      </c>
      <c r="BL756" s="8">
        <f t="shared" si="1005"/>
        <v>8.2078533670742498E-2</v>
      </c>
      <c r="BM756" s="8">
        <f t="shared" si="1006"/>
        <v>0.47954055300195342</v>
      </c>
      <c r="BN756" s="8">
        <f t="shared" si="1007"/>
        <v>0.51494397920305834</v>
      </c>
    </row>
    <row r="757" spans="1:66" x14ac:dyDescent="0.25">
      <c r="A757" t="s">
        <v>145</v>
      </c>
      <c r="B757" t="s">
        <v>375</v>
      </c>
      <c r="C757" t="s">
        <v>391</v>
      </c>
      <c r="D757" s="11">
        <v>44295</v>
      </c>
      <c r="E757">
        <f>VLOOKUP(A757,home!$A$2:$E$405,3,FALSE)</f>
        <v>1.4406000000000001</v>
      </c>
      <c r="F757">
        <f>VLOOKUP(B757,home!$B$2:$E$405,3,FALSE)</f>
        <v>0.82640000000000002</v>
      </c>
      <c r="G757">
        <f>VLOOKUP(C757,away!$B$2:$E$405,4,FALSE)</f>
        <v>1.9501999999999999</v>
      </c>
      <c r="H757">
        <f>VLOOKUP(A757,away!$A$2:$E$405,3,FALSE)</f>
        <v>1.2678</v>
      </c>
      <c r="I757">
        <f>VLOOKUP(C757,away!$B$2:$E$405,3,FALSE)</f>
        <v>0.82630000000000003</v>
      </c>
      <c r="J757">
        <f>VLOOKUP(B757,home!$B$2:$E$405,4,FALSE)</f>
        <v>0.45069999999999999</v>
      </c>
      <c r="K757" s="3">
        <f t="shared" si="952"/>
        <v>2.3217361903680001</v>
      </c>
      <c r="L757" s="3">
        <f t="shared" si="953"/>
        <v>0.47214572119799997</v>
      </c>
      <c r="M757" s="5">
        <f t="shared" si="954"/>
        <v>6.1183244381482864E-2</v>
      </c>
      <c r="N757" s="5">
        <f t="shared" si="955"/>
        <v>0.14205135272461836</v>
      </c>
      <c r="O757" s="5">
        <f t="shared" si="956"/>
        <v>2.8887407043728705E-2</v>
      </c>
      <c r="P757" s="5">
        <f t="shared" si="957"/>
        <v>6.7068938379316406E-2</v>
      </c>
      <c r="Q757" s="5">
        <f t="shared" si="958"/>
        <v>0.16490288325573826</v>
      </c>
      <c r="R757" s="5">
        <f t="shared" si="959"/>
        <v>6.8195328161007361E-3</v>
      </c>
      <c r="S757" s="5">
        <f t="shared" si="960"/>
        <v>1.8380205809623334E-2</v>
      </c>
      <c r="T757" s="5">
        <f t="shared" si="961"/>
        <v>7.7858190742410127E-2</v>
      </c>
      <c r="U757" s="5">
        <f t="shared" si="962"/>
        <v>1.5833156140543279E-2</v>
      </c>
      <c r="V757" s="5">
        <f t="shared" si="963"/>
        <v>2.2387045910778635E-3</v>
      </c>
      <c r="W757" s="5">
        <f t="shared" si="964"/>
        <v>0.12762033065029227</v>
      </c>
      <c r="X757" s="5">
        <f t="shared" si="965"/>
        <v>6.025539305440946E-2</v>
      </c>
      <c r="Y757" s="5">
        <f t="shared" si="966"/>
        <v>1.4224663004871555E-2</v>
      </c>
      <c r="Z757" s="5">
        <f t="shared" si="967"/>
        <v>1.0732710798971032E-3</v>
      </c>
      <c r="AA757" s="5">
        <f t="shared" si="968"/>
        <v>2.4918523082724498E-3</v>
      </c>
      <c r="AB757" s="5">
        <f t="shared" si="969"/>
        <v>2.8927118425840933E-3</v>
      </c>
      <c r="AC757" s="5">
        <f t="shared" si="970"/>
        <v>1.5337894159828195E-4</v>
      </c>
      <c r="AD757" s="5">
        <f t="shared" si="971"/>
        <v>7.4075185074378519E-2</v>
      </c>
      <c r="AE757" s="5">
        <f t="shared" si="972"/>
        <v>3.4974281679817767E-2</v>
      </c>
      <c r="AF757" s="5">
        <f t="shared" si="973"/>
        <v>8.2564787235497768E-3</v>
      </c>
      <c r="AG757" s="5">
        <f t="shared" si="974"/>
        <v>1.2994203671621175E-3</v>
      </c>
      <c r="AH757" s="5">
        <f t="shared" si="975"/>
        <v>1.266850870147435E-4</v>
      </c>
      <c r="AI757" s="5">
        <f t="shared" si="976"/>
        <v>2.9412935130204915E-4</v>
      </c>
      <c r="AJ757" s="5">
        <f t="shared" si="977"/>
        <v>3.4144537978371544E-4</v>
      </c>
      <c r="AK757" s="5">
        <f t="shared" si="978"/>
        <v>2.6424869842593283E-4</v>
      </c>
      <c r="AL757" s="5">
        <f t="shared" si="979"/>
        <v>6.7253463831370838E-6</v>
      </c>
      <c r="AM757" s="5">
        <f t="shared" si="980"/>
        <v>3.4396607599078442E-2</v>
      </c>
      <c r="AN757" s="5">
        <f t="shared" si="981"/>
        <v>1.6240211101631496E-2</v>
      </c>
      <c r="AO757" s="5">
        <f t="shared" si="982"/>
        <v>3.8338730914937837E-3</v>
      </c>
      <c r="AP757" s="5">
        <f t="shared" si="983"/>
        <v>6.0338225858831284E-4</v>
      </c>
      <c r="AQ757" s="5">
        <f t="shared" si="984"/>
        <v>7.1221087909814263E-5</v>
      </c>
      <c r="AR757" s="5">
        <f t="shared" si="985"/>
        <v>1.1962764354721494E-5</v>
      </c>
      <c r="AS757" s="5">
        <f t="shared" si="986"/>
        <v>2.7774382939201188E-5</v>
      </c>
      <c r="AT757" s="5">
        <f t="shared" si="987"/>
        <v>3.2242395017541478E-5</v>
      </c>
      <c r="AU757" s="5">
        <f t="shared" si="988"/>
        <v>2.4952778458788978E-5</v>
      </c>
      <c r="AV757" s="5">
        <f t="shared" si="989"/>
        <v>1.4483442199501352E-5</v>
      </c>
      <c r="AW757" s="5">
        <f t="shared" si="990"/>
        <v>2.0478638787378216E-7</v>
      </c>
      <c r="AX757" s="5">
        <f t="shared" si="991"/>
        <v>1.3309974781444557E-2</v>
      </c>
      <c r="AY757" s="5">
        <f t="shared" si="992"/>
        <v>6.2842476423123324E-3</v>
      </c>
      <c r="AZ757" s="5">
        <f t="shared" si="993"/>
        <v>1.4835403176331932E-3</v>
      </c>
      <c r="BA757" s="5">
        <f t="shared" si="994"/>
        <v>2.3348240439841135E-4</v>
      </c>
      <c r="BB757" s="5">
        <f t="shared" si="995"/>
        <v>2.7559429552932749E-5</v>
      </c>
      <c r="BC757" s="5">
        <f t="shared" si="996"/>
        <v>2.6024133484149822E-6</v>
      </c>
      <c r="BD757" s="5">
        <f t="shared" si="997"/>
        <v>9.4136133396361732E-7</v>
      </c>
      <c r="BE757" s="5">
        <f t="shared" si="998"/>
        <v>2.1855926772764274E-6</v>
      </c>
      <c r="BF757" s="5">
        <f t="shared" si="999"/>
        <v>2.5371848081179857E-6</v>
      </c>
      <c r="BG757" s="5">
        <f t="shared" si="1000"/>
        <v>1.9635579302198057E-6</v>
      </c>
      <c r="BH757" s="5">
        <f t="shared" si="1001"/>
        <v>1.1397158771188516E-6</v>
      </c>
      <c r="BI757" s="5">
        <f t="shared" si="1002"/>
        <v>5.2922391972876957E-7</v>
      </c>
      <c r="BJ757" s="8">
        <f t="shared" si="1003"/>
        <v>0.78200488140463986</v>
      </c>
      <c r="BK757" s="8">
        <f t="shared" si="1004"/>
        <v>0.15531544509179421</v>
      </c>
      <c r="BL757" s="8">
        <f t="shared" si="1005"/>
        <v>5.8071881067271888E-2</v>
      </c>
      <c r="BM757" s="8">
        <f t="shared" si="1006"/>
        <v>0.51926807718669321</v>
      </c>
      <c r="BN757" s="8">
        <f t="shared" si="1007"/>
        <v>0.47091335860098538</v>
      </c>
    </row>
    <row r="758" spans="1:66" x14ac:dyDescent="0.25">
      <c r="A758" t="s">
        <v>145</v>
      </c>
      <c r="B758" t="s">
        <v>133</v>
      </c>
      <c r="C758" t="s">
        <v>355</v>
      </c>
      <c r="D758" s="11">
        <v>44295</v>
      </c>
      <c r="E758">
        <f>VLOOKUP(A758,home!$A$2:$E$405,3,FALSE)</f>
        <v>1.4406000000000001</v>
      </c>
      <c r="F758">
        <f>VLOOKUP(B758,home!$B$2:$E$405,3,FALSE)</f>
        <v>0.58620000000000005</v>
      </c>
      <c r="G758">
        <f>VLOOKUP(C758,away!$B$2:$E$405,4,FALSE)</f>
        <v>1.6407</v>
      </c>
      <c r="H758">
        <f>VLOOKUP(A758,away!$A$2:$E$405,3,FALSE)</f>
        <v>1.2678</v>
      </c>
      <c r="I758">
        <f>VLOOKUP(C758,away!$B$2:$E$405,3,FALSE)</f>
        <v>0.78879999999999995</v>
      </c>
      <c r="J758">
        <f>VLOOKUP(B758,home!$B$2:$E$405,4,FALSE)</f>
        <v>1.1861999999999999</v>
      </c>
      <c r="K758" s="3">
        <f t="shared" si="952"/>
        <v>1.3855378766040003</v>
      </c>
      <c r="L758" s="3">
        <f t="shared" si="953"/>
        <v>1.1862482071679998</v>
      </c>
      <c r="M758" s="5">
        <f t="shared" si="954"/>
        <v>7.639896853344029E-2</v>
      </c>
      <c r="N758" s="5">
        <f t="shared" si="955"/>
        <v>0.10585366463655869</v>
      </c>
      <c r="O758" s="5">
        <f t="shared" si="956"/>
        <v>9.0628139452277975E-2</v>
      </c>
      <c r="P758" s="5">
        <f t="shared" si="957"/>
        <v>0.12556871989728047</v>
      </c>
      <c r="Q758" s="5">
        <f t="shared" si="958"/>
        <v>7.333213086564476E-2</v>
      </c>
      <c r="R758" s="5">
        <f t="shared" si="959"/>
        <v>5.375373397211812E-2</v>
      </c>
      <c r="S758" s="5">
        <f t="shared" si="960"/>
        <v>5.1595930283208448E-2</v>
      </c>
      <c r="T758" s="5">
        <f t="shared" si="961"/>
        <v>8.6990108767180246E-2</v>
      </c>
      <c r="U758" s="5">
        <f t="shared" si="962"/>
        <v>7.4477834427264869E-2</v>
      </c>
      <c r="V758" s="5">
        <f t="shared" si="963"/>
        <v>9.4225165629268481E-3</v>
      </c>
      <c r="W758" s="5">
        <f t="shared" si="964"/>
        <v>3.3868148295477372E-2</v>
      </c>
      <c r="X758" s="5">
        <f t="shared" si="965"/>
        <v>4.0176030195609981E-2</v>
      </c>
      <c r="Y758" s="5">
        <f t="shared" si="966"/>
        <v>2.3829371895334888E-2</v>
      </c>
      <c r="Z758" s="5">
        <f t="shared" si="967"/>
        <v>2.1255090184336918E-2</v>
      </c>
      <c r="AA758" s="5">
        <f t="shared" si="968"/>
        <v>2.9449732521032706E-2</v>
      </c>
      <c r="AB758" s="5">
        <f t="shared" si="969"/>
        <v>2.0401859931873718E-2</v>
      </c>
      <c r="AC758" s="5">
        <f t="shared" si="970"/>
        <v>9.6792319789285161E-4</v>
      </c>
      <c r="AD758" s="5">
        <f t="shared" si="971"/>
        <v>1.1731400568456271E-2</v>
      </c>
      <c r="AE758" s="5">
        <f t="shared" si="972"/>
        <v>1.3916352891900905E-2</v>
      </c>
      <c r="AF758" s="5">
        <f t="shared" si="973"/>
        <v>8.2541243341673308E-3</v>
      </c>
      <c r="AG758" s="5">
        <f t="shared" si="974"/>
        <v>3.2638133977159205E-3</v>
      </c>
      <c r="AH758" s="5">
        <f t="shared" si="975"/>
        <v>6.3034531560909515E-3</v>
      </c>
      <c r="AI758" s="5">
        <f t="shared" si="976"/>
        <v>8.7336731011630423E-3</v>
      </c>
      <c r="AJ758" s="5">
        <f t="shared" si="977"/>
        <v>6.0504174417694593E-3</v>
      </c>
      <c r="AK758" s="5">
        <f t="shared" si="978"/>
        <v>2.7943608449456877E-3</v>
      </c>
      <c r="AL758" s="5">
        <f t="shared" si="979"/>
        <v>6.3634826098516424E-5</v>
      </c>
      <c r="AM758" s="5">
        <f t="shared" si="980"/>
        <v>3.2508599666419761E-3</v>
      </c>
      <c r="AN758" s="5">
        <f t="shared" si="981"/>
        <v>3.8563268071832679E-3</v>
      </c>
      <c r="AO758" s="5">
        <f t="shared" si="982"/>
        <v>2.2872803806375246E-3</v>
      </c>
      <c r="AP758" s="5">
        <f t="shared" si="983"/>
        <v>9.0442741694060158E-4</v>
      </c>
      <c r="AQ758" s="5">
        <f t="shared" si="984"/>
        <v>2.6821885046484332E-4</v>
      </c>
      <c r="AR758" s="5">
        <f t="shared" si="985"/>
        <v>1.4954920010760719E-3</v>
      </c>
      <c r="AS758" s="5">
        <f t="shared" si="986"/>
        <v>2.072060811649208E-3</v>
      </c>
      <c r="AT758" s="5">
        <f t="shared" si="987"/>
        <v>1.435459368583403E-3</v>
      </c>
      <c r="AU758" s="5">
        <f t="shared" si="988"/>
        <v>6.6296110849945573E-4</v>
      </c>
      <c r="AV758" s="5">
        <f t="shared" si="989"/>
        <v>2.2963943163534242E-4</v>
      </c>
      <c r="AW758" s="5">
        <f t="shared" si="990"/>
        <v>2.9052688826475914E-6</v>
      </c>
      <c r="AX758" s="5">
        <f t="shared" si="991"/>
        <v>7.5069826921967872E-4</v>
      </c>
      <c r="AY758" s="5">
        <f t="shared" si="992"/>
        <v>8.9051447598596431E-4</v>
      </c>
      <c r="AZ758" s="5">
        <f t="shared" si="993"/>
        <v>5.2818560029775066E-4</v>
      </c>
      <c r="BA758" s="5">
        <f t="shared" si="994"/>
        <v>2.0885307380172022E-4</v>
      </c>
      <c r="BB758" s="5">
        <f t="shared" si="995"/>
        <v>6.1937896089704107E-5</v>
      </c>
      <c r="BC758" s="5">
        <f t="shared" si="996"/>
        <v>1.469474363843387E-5</v>
      </c>
      <c r="BD758" s="5">
        <f t="shared" si="997"/>
        <v>2.9567078418509581E-4</v>
      </c>
      <c r="BE758" s="5">
        <f t="shared" si="998"/>
        <v>4.096630704936573E-4</v>
      </c>
      <c r="BF758" s="5">
        <f t="shared" si="999"/>
        <v>2.8380185040742848E-4</v>
      </c>
      <c r="BG758" s="5">
        <f t="shared" si="1000"/>
        <v>1.3107273772993151E-4</v>
      </c>
      <c r="BH758" s="5">
        <f t="shared" si="1001"/>
        <v>4.5401560678750567E-5</v>
      </c>
      <c r="BI758" s="5">
        <f t="shared" si="1002"/>
        <v>1.2581116395468759E-5</v>
      </c>
      <c r="BJ758" s="8">
        <f t="shared" si="1003"/>
        <v>0.4142371433289479</v>
      </c>
      <c r="BK758" s="8">
        <f t="shared" si="1004"/>
        <v>0.26490820777683344</v>
      </c>
      <c r="BL758" s="8">
        <f t="shared" si="1005"/>
        <v>0.29966700868987034</v>
      </c>
      <c r="BM758" s="8">
        <f t="shared" si="1006"/>
        <v>0.47364448341556487</v>
      </c>
      <c r="BN758" s="8">
        <f t="shared" si="1007"/>
        <v>0.52553535735732027</v>
      </c>
    </row>
    <row r="759" spans="1:66" x14ac:dyDescent="0.25">
      <c r="A759" t="s">
        <v>145</v>
      </c>
      <c r="B759" t="s">
        <v>146</v>
      </c>
      <c r="C759" t="s">
        <v>427</v>
      </c>
      <c r="D759" s="11">
        <v>44295</v>
      </c>
      <c r="E759">
        <f>VLOOKUP(A759,home!$A$2:$E$405,3,FALSE)</f>
        <v>1.4406000000000001</v>
      </c>
      <c r="F759">
        <f>VLOOKUP(B759,home!$B$2:$E$405,3,FALSE)</f>
        <v>0.99170000000000003</v>
      </c>
      <c r="G759">
        <f>VLOOKUP(C759,away!$B$2:$E$405,4,FALSE)</f>
        <v>0.65939999999999999</v>
      </c>
      <c r="H759">
        <f>VLOOKUP(A759,away!$A$2:$E$405,3,FALSE)</f>
        <v>1.2678</v>
      </c>
      <c r="I759">
        <f>VLOOKUP(C759,away!$B$2:$E$405,3,FALSE)</f>
        <v>1.3409</v>
      </c>
      <c r="J759">
        <f>VLOOKUP(B759,home!$B$2:$E$405,4,FALSE)</f>
        <v>1.2770999999999999</v>
      </c>
      <c r="K759" s="3">
        <f t="shared" si="952"/>
        <v>0.94204720738800007</v>
      </c>
      <c r="L759" s="3">
        <f t="shared" si="953"/>
        <v>2.1710610858419996</v>
      </c>
      <c r="M759" s="5">
        <f t="shared" si="954"/>
        <v>4.4462537725449683E-2</v>
      </c>
      <c r="N759" s="5">
        <f t="shared" si="955"/>
        <v>4.1885809497643471E-2</v>
      </c>
      <c r="O759" s="5">
        <f t="shared" si="956"/>
        <v>9.6530885433505673E-2</v>
      </c>
      <c r="P759" s="5">
        <f t="shared" si="957"/>
        <v>9.0936651049324982E-2</v>
      </c>
      <c r="Q759" s="5">
        <f t="shared" si="958"/>
        <v>1.97292049332204E-2</v>
      </c>
      <c r="R759" s="5">
        <f t="shared" si="959"/>
        <v>0.10478722447327826</v>
      </c>
      <c r="S759" s="5">
        <f t="shared" si="960"/>
        <v>4.6496865266269866E-2</v>
      </c>
      <c r="T759" s="5">
        <f t="shared" si="961"/>
        <v>4.2833309085116823E-2</v>
      </c>
      <c r="U759" s="5">
        <f t="shared" si="962"/>
        <v>9.8714512184991263E-2</v>
      </c>
      <c r="V759" s="5">
        <f t="shared" si="963"/>
        <v>1.0566371471630214E-2</v>
      </c>
      <c r="W759" s="5">
        <f t="shared" si="964"/>
        <v>6.195280803775279E-3</v>
      </c>
      <c r="X759" s="5">
        <f t="shared" si="965"/>
        <v>1.3450333068940454E-2</v>
      </c>
      <c r="Y759" s="5">
        <f t="shared" si="966"/>
        <v>1.4600747358795211E-2</v>
      </c>
      <c r="Z759" s="5">
        <f t="shared" si="967"/>
        <v>7.5833155115774944E-2</v>
      </c>
      <c r="AA759" s="5">
        <f t="shared" si="968"/>
        <v>7.1438412004236812E-2</v>
      </c>
      <c r="AB759" s="5">
        <f t="shared" si="969"/>
        <v>3.3649178264412334E-2</v>
      </c>
      <c r="AC759" s="5">
        <f t="shared" si="970"/>
        <v>1.3506741918702825E-3</v>
      </c>
      <c r="AD759" s="5">
        <f t="shared" si="971"/>
        <v>1.4590617450452462E-3</v>
      </c>
      <c r="AE759" s="5">
        <f t="shared" si="972"/>
        <v>3.167712176508455E-3</v>
      </c>
      <c r="AF759" s="5">
        <f t="shared" si="973"/>
        <v>3.4386483187826859E-3</v>
      </c>
      <c r="AG759" s="5">
        <f t="shared" si="974"/>
        <v>2.4885051842683682E-3</v>
      </c>
      <c r="AH759" s="5">
        <f t="shared" si="975"/>
        <v>4.1159603022119802E-2</v>
      </c>
      <c r="AI759" s="5">
        <f t="shared" si="976"/>
        <v>3.877428908418664E-2</v>
      </c>
      <c r="AJ759" s="5">
        <f t="shared" si="977"/>
        <v>1.8263605375106521E-2</v>
      </c>
      <c r="AK759" s="5">
        <f t="shared" si="978"/>
        <v>5.7350594801518565E-3</v>
      </c>
      <c r="AL759" s="5">
        <f t="shared" si="979"/>
        <v>1.1049822520331151E-4</v>
      </c>
      <c r="AM759" s="5">
        <f t="shared" si="980"/>
        <v>2.7490100846530737E-4</v>
      </c>
      <c r="AN759" s="5">
        <f t="shared" si="981"/>
        <v>5.9682688193775097E-4</v>
      </c>
      <c r="AO759" s="5">
        <f t="shared" si="982"/>
        <v>6.4787380917973438E-4</v>
      </c>
      <c r="AP759" s="5">
        <f t="shared" si="983"/>
        <v>4.6885787188211548E-4</v>
      </c>
      <c r="AQ759" s="5">
        <f t="shared" si="984"/>
        <v>2.5447977010848875E-4</v>
      </c>
      <c r="AR759" s="5">
        <f t="shared" si="985"/>
        <v>1.7872002486005793E-2</v>
      </c>
      <c r="AS759" s="5">
        <f t="shared" si="986"/>
        <v>1.683627003237315E-2</v>
      </c>
      <c r="AT759" s="5">
        <f t="shared" si="987"/>
        <v>7.9302805834137007E-3</v>
      </c>
      <c r="AU759" s="5">
        <f t="shared" si="988"/>
        <v>2.4902328924693859E-3</v>
      </c>
      <c r="AV759" s="5">
        <f t="shared" si="989"/>
        <v>5.8647923552413155E-4</v>
      </c>
      <c r="AW759" s="5">
        <f t="shared" si="990"/>
        <v>6.2776559654497062E-6</v>
      </c>
      <c r="AX759" s="5">
        <f t="shared" si="991"/>
        <v>4.3161621222147937E-5</v>
      </c>
      <c r="AY759" s="5">
        <f t="shared" si="992"/>
        <v>9.37065162372576E-5</v>
      </c>
      <c r="AZ759" s="5">
        <f t="shared" si="993"/>
        <v>1.0172128544626574E-4</v>
      </c>
      <c r="BA759" s="5">
        <f t="shared" si="994"/>
        <v>7.3614374811404573E-5</v>
      </c>
      <c r="BB759" s="5">
        <f t="shared" si="995"/>
        <v>3.9955326127906994E-5</v>
      </c>
      <c r="BC759" s="5">
        <f t="shared" si="996"/>
        <v>1.734909074568498E-5</v>
      </c>
      <c r="BD759" s="5">
        <f t="shared" si="997"/>
        <v>6.4668681872397799E-3</v>
      </c>
      <c r="BE759" s="5">
        <f t="shared" si="998"/>
        <v>6.092095116335532E-3</v>
      </c>
      <c r="BF759" s="5">
        <f t="shared" si="999"/>
        <v>2.869520595742981E-3</v>
      </c>
      <c r="BG759" s="5">
        <f t="shared" si="1000"/>
        <v>9.010746212540086E-4</v>
      </c>
      <c r="BH759" s="5">
        <f t="shared" si="1001"/>
        <v>2.1221370765013461E-4</v>
      </c>
      <c r="BI759" s="5">
        <f t="shared" si="1002"/>
        <v>3.9983066132252567E-5</v>
      </c>
      <c r="BJ759" s="8">
        <f t="shared" si="1003"/>
        <v>0.15186105972826047</v>
      </c>
      <c r="BK759" s="8">
        <f t="shared" si="1004"/>
        <v>0.19401730444598561</v>
      </c>
      <c r="BL759" s="8">
        <f t="shared" si="1005"/>
        <v>0.57134978984613016</v>
      </c>
      <c r="BM759" s="8">
        <f t="shared" si="1006"/>
        <v>0.59464156716345695</v>
      </c>
      <c r="BN759" s="8">
        <f t="shared" si="1007"/>
        <v>0.39833231311242245</v>
      </c>
    </row>
    <row r="760" spans="1:66" x14ac:dyDescent="0.25">
      <c r="A760" t="s">
        <v>145</v>
      </c>
      <c r="B760" t="s">
        <v>404</v>
      </c>
      <c r="C760" t="s">
        <v>347</v>
      </c>
      <c r="D760" s="11">
        <v>44295</v>
      </c>
      <c r="E760">
        <f>VLOOKUP(A760,home!$A$2:$E$405,3,FALSE)</f>
        <v>1.4406000000000001</v>
      </c>
      <c r="F760">
        <f>VLOOKUP(B760,home!$B$2:$E$405,3,FALSE)</f>
        <v>1.0908</v>
      </c>
      <c r="G760">
        <f>VLOOKUP(C760,away!$B$2:$E$405,4,FALSE)</f>
        <v>0.95860000000000001</v>
      </c>
      <c r="H760">
        <f>VLOOKUP(A760,away!$A$2:$E$405,3,FALSE)</f>
        <v>1.2678</v>
      </c>
      <c r="I760">
        <f>VLOOKUP(C760,away!$B$2:$E$405,3,FALSE)</f>
        <v>1.1268</v>
      </c>
      <c r="J760">
        <f>VLOOKUP(B760,home!$B$2:$E$405,4,FALSE)</f>
        <v>0.75119999999999998</v>
      </c>
      <c r="K760" s="3">
        <f t="shared" si="952"/>
        <v>1.5063502517280001</v>
      </c>
      <c r="L760" s="3">
        <f t="shared" si="953"/>
        <v>1.073132048448</v>
      </c>
      <c r="M760" s="5">
        <f t="shared" si="954"/>
        <v>7.5813242367357536E-2</v>
      </c>
      <c r="N760" s="5">
        <f t="shared" si="955"/>
        <v>0.11420129672438491</v>
      </c>
      <c r="O760" s="5">
        <f t="shared" si="956"/>
        <v>8.1357620081167092E-2</v>
      </c>
      <c r="P760" s="5">
        <f t="shared" si="957"/>
        <v>0.12255307148925705</v>
      </c>
      <c r="Q760" s="5">
        <f t="shared" si="958"/>
        <v>8.6013576034220635E-2</v>
      </c>
      <c r="R760" s="5">
        <f t="shared" si="959"/>
        <v>4.3653734747278489E-2</v>
      </c>
      <c r="S760" s="5">
        <f t="shared" si="960"/>
        <v>4.9527150081097523E-2</v>
      </c>
      <c r="T760" s="5">
        <f t="shared" si="961"/>
        <v>9.2303925043940999E-2</v>
      </c>
      <c r="U760" s="5">
        <f t="shared" si="962"/>
        <v>6.5757814325430292E-2</v>
      </c>
      <c r="V760" s="5">
        <f t="shared" si="963"/>
        <v>8.895696516882599E-3</v>
      </c>
      <c r="W760" s="5">
        <f t="shared" si="964"/>
        <v>4.3188857303724577E-2</v>
      </c>
      <c r="X760" s="5">
        <f t="shared" si="965"/>
        <v>4.6347346908474328E-2</v>
      </c>
      <c r="Y760" s="5">
        <f t="shared" si="966"/>
        <v>2.4868411664010565E-2</v>
      </c>
      <c r="Z760" s="5">
        <f t="shared" si="967"/>
        <v>1.5615407263917537E-2</v>
      </c>
      <c r="AA760" s="5">
        <f t="shared" si="968"/>
        <v>2.3522272662837421E-2</v>
      </c>
      <c r="AB760" s="5">
        <f t="shared" si="969"/>
        <v>1.7716390673439907E-2</v>
      </c>
      <c r="AC760" s="5">
        <f t="shared" si="970"/>
        <v>8.9875041709207943E-4</v>
      </c>
      <c r="AD760" s="5">
        <f t="shared" si="971"/>
        <v>1.6264386517827547E-2</v>
      </c>
      <c r="AE760" s="5">
        <f t="shared" si="972"/>
        <v>1.7453834420626309E-2</v>
      </c>
      <c r="AF760" s="5">
        <f t="shared" si="973"/>
        <v>9.3651345425394619E-3</v>
      </c>
      <c r="AG760" s="5">
        <f t="shared" si="974"/>
        <v>3.3500086718754991E-3</v>
      </c>
      <c r="AH760" s="5">
        <f t="shared" si="975"/>
        <v>4.1893484961194006E-3</v>
      </c>
      <c r="AI760" s="5">
        <f t="shared" si="976"/>
        <v>6.3106261617057778E-3</v>
      </c>
      <c r="AJ760" s="5">
        <f t="shared" si="977"/>
        <v>4.7530066536234017E-3</v>
      </c>
      <c r="AK760" s="5">
        <f t="shared" si="978"/>
        <v>2.3865642563834903E-3</v>
      </c>
      <c r="AL760" s="5">
        <f t="shared" si="979"/>
        <v>5.8113659660233451E-5</v>
      </c>
      <c r="AM760" s="5">
        <f t="shared" si="980"/>
        <v>4.8999725450662003E-3</v>
      </c>
      <c r="AN760" s="5">
        <f t="shared" si="981"/>
        <v>5.2583175746258523E-3</v>
      </c>
      <c r="AO760" s="5">
        <f t="shared" si="982"/>
        <v>2.82143455512418E-3</v>
      </c>
      <c r="AP760" s="5">
        <f t="shared" si="983"/>
        <v>1.0092572812341277E-3</v>
      </c>
      <c r="AQ760" s="5">
        <f t="shared" si="984"/>
        <v>2.7076658340545966E-4</v>
      </c>
      <c r="AR760" s="5">
        <f t="shared" si="985"/>
        <v>8.9914482666063247E-4</v>
      </c>
      <c r="AS760" s="5">
        <f t="shared" si="986"/>
        <v>1.3544270359801727E-3</v>
      </c>
      <c r="AT760" s="5">
        <f t="shared" si="987"/>
        <v>1.0201207532979713E-3</v>
      </c>
      <c r="AU760" s="5">
        <f t="shared" si="988"/>
        <v>5.1221971784111875E-4</v>
      </c>
      <c r="AV760" s="5">
        <f t="shared" si="989"/>
        <v>1.9289557522750357E-4</v>
      </c>
      <c r="AW760" s="5">
        <f t="shared" si="990"/>
        <v>2.6094852973386761E-6</v>
      </c>
      <c r="AX760" s="5">
        <f t="shared" si="991"/>
        <v>1.2301791461201287E-3</v>
      </c>
      <c r="AY760" s="5">
        <f t="shared" si="992"/>
        <v>1.3201446670339052E-3</v>
      </c>
      <c r="AZ760" s="5">
        <f t="shared" si="993"/>
        <v>7.0834477539089881E-4</v>
      </c>
      <c r="BA760" s="5">
        <f t="shared" si="994"/>
        <v>2.533824932742246E-4</v>
      </c>
      <c r="BB760" s="5">
        <f t="shared" si="995"/>
        <v>6.7978218512057548E-5</v>
      </c>
      <c r="BC760" s="5">
        <f t="shared" si="996"/>
        <v>1.4589920976338019E-5</v>
      </c>
      <c r="BD760" s="5">
        <f t="shared" si="997"/>
        <v>1.6081685494762432E-4</v>
      </c>
      <c r="BE760" s="5">
        <f t="shared" si="998"/>
        <v>2.4224650993245918E-4</v>
      </c>
      <c r="BF760" s="5">
        <f t="shared" si="999"/>
        <v>1.8245404560849471E-4</v>
      </c>
      <c r="BG760" s="5">
        <f t="shared" si="1000"/>
        <v>9.1613232510382684E-5</v>
      </c>
      <c r="BH760" s="5">
        <f t="shared" si="1001"/>
        <v>3.4500403963407686E-5</v>
      </c>
      <c r="BI760" s="5">
        <f t="shared" si="1002"/>
        <v>1.0393938438999366E-5</v>
      </c>
      <c r="BJ760" s="8">
        <f t="shared" si="1003"/>
        <v>0.47121114559238814</v>
      </c>
      <c r="BK760" s="8">
        <f t="shared" si="1004"/>
        <v>0.25906616919838094</v>
      </c>
      <c r="BL760" s="8">
        <f t="shared" si="1005"/>
        <v>0.25434821095239407</v>
      </c>
      <c r="BM760" s="8">
        <f t="shared" si="1006"/>
        <v>0.47533085638167843</v>
      </c>
      <c r="BN760" s="8">
        <f t="shared" si="1007"/>
        <v>0.52359254144366574</v>
      </c>
    </row>
    <row r="761" spans="1:66" x14ac:dyDescent="0.25">
      <c r="A761" t="s">
        <v>145</v>
      </c>
      <c r="B761" t="s">
        <v>419</v>
      </c>
      <c r="C761" t="s">
        <v>433</v>
      </c>
      <c r="D761" s="11">
        <v>44295</v>
      </c>
      <c r="E761">
        <f>VLOOKUP(A761,home!$A$2:$E$405,3,FALSE)</f>
        <v>1.4406000000000001</v>
      </c>
      <c r="F761">
        <f>VLOOKUP(B761,home!$B$2:$E$405,3,FALSE)</f>
        <v>1.2148000000000001</v>
      </c>
      <c r="G761">
        <f>VLOOKUP(C761,away!$B$2:$E$405,4,FALSE)</f>
        <v>1.0759000000000001</v>
      </c>
      <c r="H761">
        <f>VLOOKUP(A761,away!$A$2:$E$405,3,FALSE)</f>
        <v>1.2678</v>
      </c>
      <c r="I761">
        <f>VLOOKUP(C761,away!$B$2:$E$405,3,FALSE)</f>
        <v>0.78879999999999995</v>
      </c>
      <c r="J761">
        <f>VLOOKUP(B761,home!$B$2:$E$405,4,FALSE)</f>
        <v>0.63100000000000001</v>
      </c>
      <c r="K761" s="3">
        <f t="shared" si="952"/>
        <v>1.8828689827920004</v>
      </c>
      <c r="L761" s="3">
        <f t="shared" si="953"/>
        <v>0.63102564383999993</v>
      </c>
      <c r="M761" s="5">
        <f t="shared" si="954"/>
        <v>8.0952345335709205E-2</v>
      </c>
      <c r="N761" s="5">
        <f t="shared" si="955"/>
        <v>0.15242266011687353</v>
      </c>
      <c r="O761" s="5">
        <f t="shared" si="956"/>
        <v>5.1083005835823918E-2</v>
      </c>
      <c r="P761" s="5">
        <f t="shared" si="957"/>
        <v>9.6182607236055595E-2</v>
      </c>
      <c r="Q761" s="5">
        <f t="shared" si="958"/>
        <v>0.14349594950435426</v>
      </c>
      <c r="R761" s="5">
        <f t="shared" si="959"/>
        <v>1.611734332341663E-2</v>
      </c>
      <c r="S761" s="5">
        <f t="shared" si="960"/>
        <v>2.856956736818763E-2</v>
      </c>
      <c r="T761" s="5">
        <f t="shared" si="961"/>
        <v>9.0549623924417261E-2</v>
      </c>
      <c r="U761" s="5">
        <f t="shared" si="962"/>
        <v>3.0346845828670907E-2</v>
      </c>
      <c r="V761" s="5">
        <f t="shared" si="963"/>
        <v>3.7716229024521986E-3</v>
      </c>
      <c r="W761" s="5">
        <f t="shared" si="964"/>
        <v>9.0061357492678587E-2</v>
      </c>
      <c r="X761" s="5">
        <f t="shared" si="965"/>
        <v>5.6831026096921901E-2</v>
      </c>
      <c r="Y761" s="5">
        <f t="shared" si="966"/>
        <v>1.7930917416448991E-2</v>
      </c>
      <c r="Z761" s="5">
        <f t="shared" si="967"/>
        <v>3.3901523158831022E-3</v>
      </c>
      <c r="AA761" s="5">
        <f t="shared" si="968"/>
        <v>6.3832126425167604E-3</v>
      </c>
      <c r="AB761" s="5">
        <f t="shared" si="969"/>
        <v>6.0093765475802861E-3</v>
      </c>
      <c r="AC761" s="5">
        <f t="shared" si="970"/>
        <v>2.800756750504633E-4</v>
      </c>
      <c r="AD761" s="5">
        <f t="shared" si="971"/>
        <v>4.2393434142776604E-2</v>
      </c>
      <c r="AE761" s="5">
        <f t="shared" si="972"/>
        <v>2.675134407453424E-2</v>
      </c>
      <c r="AF761" s="5">
        <f t="shared" si="973"/>
        <v>8.4403920591091686E-3</v>
      </c>
      <c r="AG761" s="5">
        <f t="shared" si="974"/>
        <v>1.7753679444537957E-3</v>
      </c>
      <c r="AH761" s="5">
        <f t="shared" si="975"/>
        <v>5.348182619614502E-4</v>
      </c>
      <c r="AI761" s="5">
        <f t="shared" si="976"/>
        <v>1.0069927168779411E-3</v>
      </c>
      <c r="AJ761" s="5">
        <f t="shared" si="977"/>
        <v>9.4801767625346111E-4</v>
      </c>
      <c r="AK761" s="5">
        <f t="shared" si="978"/>
        <v>5.949976925853968E-4</v>
      </c>
      <c r="AL761" s="5">
        <f t="shared" si="979"/>
        <v>1.3310748953863327E-5</v>
      </c>
      <c r="AM761" s="5">
        <f t="shared" si="980"/>
        <v>1.5964256444293886E-2</v>
      </c>
      <c r="AN761" s="5">
        <f t="shared" si="981"/>
        <v>1.0073855201187417E-2</v>
      </c>
      <c r="AO761" s="5">
        <f t="shared" si="982"/>
        <v>3.1784304821401107E-3</v>
      </c>
      <c r="AP761" s="5">
        <f t="shared" si="983"/>
        <v>6.6855704713104848E-4</v>
      </c>
      <c r="AQ761" s="5">
        <f t="shared" si="984"/>
        <v>1.0546916027740971E-4</v>
      </c>
      <c r="AR761" s="5">
        <f t="shared" si="985"/>
        <v>6.7496807618322782E-5</v>
      </c>
      <c r="AS761" s="5">
        <f t="shared" si="986"/>
        <v>1.2708764550201874E-4</v>
      </c>
      <c r="AT761" s="5">
        <f t="shared" si="987"/>
        <v>1.1964469290590822E-4</v>
      </c>
      <c r="AU761" s="5">
        <f t="shared" si="988"/>
        <v>7.5091760409402888E-5</v>
      </c>
      <c r="AV761" s="5">
        <f t="shared" si="989"/>
        <v>3.5346986634528251E-5</v>
      </c>
      <c r="AW761" s="5">
        <f t="shared" si="990"/>
        <v>4.3930596634693888E-7</v>
      </c>
      <c r="AX761" s="5">
        <f t="shared" si="991"/>
        <v>5.0097672153830448E-3</v>
      </c>
      <c r="AY761" s="5">
        <f t="shared" si="992"/>
        <v>3.1612915825756094E-3</v>
      </c>
      <c r="AZ761" s="5">
        <f t="shared" si="993"/>
        <v>9.974280281303731E-4</v>
      </c>
      <c r="BA761" s="5">
        <f t="shared" si="994"/>
        <v>2.0980088787834347E-4</v>
      </c>
      <c r="BB761" s="5">
        <f t="shared" si="995"/>
        <v>3.3097435087908821E-5</v>
      </c>
      <c r="BC761" s="5">
        <f t="shared" si="996"/>
        <v>4.1770660571600547E-6</v>
      </c>
      <c r="BD761" s="5">
        <f t="shared" si="997"/>
        <v>7.0987027474161238E-6</v>
      </c>
      <c r="BE761" s="5">
        <f t="shared" si="998"/>
        <v>1.3365927221170175E-5</v>
      </c>
      <c r="BF761" s="5">
        <f t="shared" si="999"/>
        <v>1.2583144895498299E-5</v>
      </c>
      <c r="BG761" s="5">
        <f t="shared" si="1000"/>
        <v>7.8974710765704122E-6</v>
      </c>
      <c r="BH761" s="5">
        <f t="shared" si="1001"/>
        <v>3.7174758331428435E-6</v>
      </c>
      <c r="BI761" s="5">
        <f t="shared" si="1002"/>
        <v>1.3999039881007016E-6</v>
      </c>
      <c r="BJ761" s="8">
        <f t="shared" si="1003"/>
        <v>0.67005820332271082</v>
      </c>
      <c r="BK761" s="8">
        <f t="shared" si="1004"/>
        <v>0.21293082084898457</v>
      </c>
      <c r="BL761" s="8">
        <f t="shared" si="1005"/>
        <v>0.11349534104451882</v>
      </c>
      <c r="BM761" s="8">
        <f t="shared" si="1006"/>
        <v>0.45645975390325472</v>
      </c>
      <c r="BN761" s="8">
        <f t="shared" si="1007"/>
        <v>0.54025391135223311</v>
      </c>
    </row>
    <row r="762" spans="1:66" x14ac:dyDescent="0.25">
      <c r="A762" t="s">
        <v>145</v>
      </c>
      <c r="B762" t="s">
        <v>134</v>
      </c>
      <c r="C762" t="s">
        <v>148</v>
      </c>
      <c r="D762" s="11">
        <v>44295</v>
      </c>
      <c r="E762">
        <f>VLOOKUP(A762,home!$A$2:$E$405,3,FALSE)</f>
        <v>1.4406000000000001</v>
      </c>
      <c r="F762">
        <f>VLOOKUP(B762,home!$B$2:$E$405,3,FALSE)</f>
        <v>0.55169999999999997</v>
      </c>
      <c r="G762">
        <f>VLOOKUP(C762,away!$B$2:$E$405,4,FALSE)</f>
        <v>0.86770000000000003</v>
      </c>
      <c r="H762">
        <f>VLOOKUP(A762,away!$A$2:$E$405,3,FALSE)</f>
        <v>1.2678</v>
      </c>
      <c r="I762">
        <f>VLOOKUP(C762,away!$B$2:$E$405,3,FALSE)</f>
        <v>1.2225999999999999</v>
      </c>
      <c r="J762">
        <f>VLOOKUP(B762,home!$B$2:$E$405,4,FALSE)</f>
        <v>1.1467000000000001</v>
      </c>
      <c r="K762" s="3">
        <f t="shared" si="952"/>
        <v>0.68962975565399998</v>
      </c>
      <c r="L762" s="3">
        <f t="shared" si="953"/>
        <v>1.7773990814760001</v>
      </c>
      <c r="M762" s="5">
        <f t="shared" si="954"/>
        <v>8.483654811351117E-2</v>
      </c>
      <c r="N762" s="5">
        <f t="shared" si="955"/>
        <v>5.850580794604953E-2</v>
      </c>
      <c r="O762" s="5">
        <f t="shared" si="956"/>
        <v>0.15078840269254926</v>
      </c>
      <c r="P762" s="5">
        <f t="shared" si="957"/>
        <v>0.10398816930431971</v>
      </c>
      <c r="Q762" s="5">
        <f t="shared" si="958"/>
        <v>2.0173673019086992E-2</v>
      </c>
      <c r="R762" s="5">
        <f t="shared" si="959"/>
        <v>0.13400558422148517</v>
      </c>
      <c r="S762" s="5">
        <f t="shared" si="960"/>
        <v>3.1865804289901566E-2</v>
      </c>
      <c r="T762" s="5">
        <f t="shared" si="961"/>
        <v>3.5856667894122389E-2</v>
      </c>
      <c r="U762" s="5">
        <f t="shared" si="962"/>
        <v>9.241423830293434E-2</v>
      </c>
      <c r="V762" s="5">
        <f t="shared" si="963"/>
        <v>4.3399359319666484E-3</v>
      </c>
      <c r="W762" s="5">
        <f t="shared" si="964"/>
        <v>4.6374550649322189E-3</v>
      </c>
      <c r="X762" s="5">
        <f t="shared" si="965"/>
        <v>8.2426083727967503E-3</v>
      </c>
      <c r="Y762" s="5">
        <f t="shared" si="966"/>
        <v>7.3252022753876678E-3</v>
      </c>
      <c r="Z762" s="5">
        <f t="shared" si="967"/>
        <v>7.9393800769307493E-2</v>
      </c>
      <c r="AA762" s="5">
        <f t="shared" si="968"/>
        <v>5.4752327424979888E-2</v>
      </c>
      <c r="AB762" s="5">
        <f t="shared" si="969"/>
        <v>1.887941709178834E-2</v>
      </c>
      <c r="AC762" s="5">
        <f t="shared" si="970"/>
        <v>3.3247904536630744E-4</v>
      </c>
      <c r="AD762" s="5">
        <f t="shared" si="971"/>
        <v>7.9953175082140236E-4</v>
      </c>
      <c r="AE762" s="5">
        <f t="shared" si="972"/>
        <v>1.4210869995208589E-3</v>
      </c>
      <c r="AF762" s="5">
        <f t="shared" si="973"/>
        <v>1.2629193638229301E-3</v>
      </c>
      <c r="AG762" s="5">
        <f t="shared" si="974"/>
        <v>7.4823723907904336E-4</v>
      </c>
      <c r="AH762" s="5">
        <f t="shared" si="975"/>
        <v>3.527861714056392E-2</v>
      </c>
      <c r="AI762" s="5">
        <f t="shared" si="976"/>
        <v>2.4329184118458115E-2</v>
      </c>
      <c r="AJ762" s="5">
        <f t="shared" si="977"/>
        <v>8.3890646494367213E-3</v>
      </c>
      <c r="AK762" s="5">
        <f t="shared" si="978"/>
        <v>1.928449534785552E-3</v>
      </c>
      <c r="AL762" s="5">
        <f t="shared" si="979"/>
        <v>1.6301411610208562E-5</v>
      </c>
      <c r="AM762" s="5">
        <f t="shared" si="980"/>
        <v>1.1027617719131574E-4</v>
      </c>
      <c r="AN762" s="5">
        <f t="shared" si="981"/>
        <v>1.9600477604852926E-4</v>
      </c>
      <c r="AO762" s="5">
        <f t="shared" si="982"/>
        <v>1.7418935445678252E-4</v>
      </c>
      <c r="AP762" s="5">
        <f t="shared" si="983"/>
        <v>1.0320133287146088E-4</v>
      </c>
      <c r="AQ762" s="5">
        <f t="shared" si="984"/>
        <v>4.5857488563208375E-5</v>
      </c>
      <c r="AR762" s="5">
        <f t="shared" si="985"/>
        <v>1.2540836340276367E-2</v>
      </c>
      <c r="AS762" s="5">
        <f t="shared" si="986"/>
        <v>8.6485339010415954E-3</v>
      </c>
      <c r="AT762" s="5">
        <f t="shared" si="987"/>
        <v>2.982143160470325E-3</v>
      </c>
      <c r="AU762" s="5">
        <f t="shared" si="988"/>
        <v>6.8552488636013261E-4</v>
      </c>
      <c r="AV762" s="5">
        <f t="shared" si="989"/>
        <v>1.1818958996881855E-4</v>
      </c>
      <c r="AW762" s="5">
        <f t="shared" si="990"/>
        <v>5.5503919927216861E-7</v>
      </c>
      <c r="AX762" s="5">
        <f t="shared" si="991"/>
        <v>1.2674955521817378E-5</v>
      </c>
      <c r="AY762" s="5">
        <f t="shared" si="992"/>
        <v>2.2528454302227367E-5</v>
      </c>
      <c r="AZ762" s="5">
        <f t="shared" si="993"/>
        <v>2.0021026991926486E-5</v>
      </c>
      <c r="BA762" s="5">
        <f t="shared" si="994"/>
        <v>1.186178499521878E-5</v>
      </c>
      <c r="BB762" s="5">
        <f t="shared" si="995"/>
        <v>5.2707814387919142E-6</v>
      </c>
      <c r="BC762" s="5">
        <f t="shared" si="996"/>
        <v>1.8736564175939013E-6</v>
      </c>
      <c r="BD762" s="5">
        <f t="shared" si="997"/>
        <v>3.7150118320246747E-3</v>
      </c>
      <c r="BE762" s="5">
        <f t="shared" si="998"/>
        <v>2.5619827019708954E-3</v>
      </c>
      <c r="BF762" s="5">
        <f t="shared" si="999"/>
        <v>8.8340975237498158E-4</v>
      </c>
      <c r="BG762" s="5">
        <f t="shared" si="1000"/>
        <v>2.0307521722423975E-4</v>
      </c>
      <c r="BH762" s="5">
        <f t="shared" si="1001"/>
        <v>3.5011678108433846E-5</v>
      </c>
      <c r="BI762" s="5">
        <f t="shared" si="1002"/>
        <v>4.8290190037911485E-6</v>
      </c>
      <c r="BJ762" s="8">
        <f t="shared" si="1003"/>
        <v>0.13967694971441866</v>
      </c>
      <c r="BK762" s="8">
        <f t="shared" si="1004"/>
        <v>0.22540176655097788</v>
      </c>
      <c r="BL762" s="8">
        <f t="shared" si="1005"/>
        <v>0.55314383325580563</v>
      </c>
      <c r="BM762" s="8">
        <f t="shared" si="1006"/>
        <v>0.44529619157840489</v>
      </c>
      <c r="BN762" s="8">
        <f t="shared" si="1007"/>
        <v>0.55229818529700181</v>
      </c>
    </row>
    <row r="763" spans="1:66" x14ac:dyDescent="0.25">
      <c r="A763" t="s">
        <v>145</v>
      </c>
      <c r="B763" t="s">
        <v>147</v>
      </c>
      <c r="C763" t="s">
        <v>388</v>
      </c>
      <c r="D763" s="11">
        <v>44295</v>
      </c>
      <c r="E763">
        <f>VLOOKUP(A763,home!$A$2:$E$405,3,FALSE)</f>
        <v>1.4406000000000001</v>
      </c>
      <c r="F763">
        <f>VLOOKUP(B763,home!$B$2:$E$405,3,FALSE)</f>
        <v>1.1238999999999999</v>
      </c>
      <c r="G763">
        <f>VLOOKUP(C763,away!$B$2:$E$405,4,FALSE)</f>
        <v>0.79330000000000001</v>
      </c>
      <c r="H763">
        <f>VLOOKUP(A763,away!$A$2:$E$405,3,FALSE)</f>
        <v>1.2678</v>
      </c>
      <c r="I763">
        <f>VLOOKUP(C763,away!$B$2:$E$405,3,FALSE)</f>
        <v>1.1268</v>
      </c>
      <c r="J763">
        <f>VLOOKUP(B763,home!$B$2:$E$405,4,FALSE)</f>
        <v>0.93899999999999995</v>
      </c>
      <c r="K763" s="3">
        <f t="shared" si="952"/>
        <v>1.2844243667220001</v>
      </c>
      <c r="L763" s="3">
        <f t="shared" si="953"/>
        <v>1.3414150605599999</v>
      </c>
      <c r="M763" s="5">
        <f t="shared" si="954"/>
        <v>7.2378974640664312E-2</v>
      </c>
      <c r="N763" s="5">
        <f t="shared" si="955"/>
        <v>9.2965318666822963E-2</v>
      </c>
      <c r="O763" s="5">
        <f t="shared" si="956"/>
        <v>9.7090246650877413E-2</v>
      </c>
      <c r="P763" s="5">
        <f t="shared" si="957"/>
        <v>0.124705078569436</v>
      </c>
      <c r="Q763" s="5">
        <f t="shared" si="958"/>
        <v>5.9703460277871517E-2</v>
      </c>
      <c r="R763" s="5">
        <f t="shared" si="959"/>
        <v>6.5119159545486041E-2</v>
      </c>
      <c r="S763" s="5">
        <f t="shared" si="960"/>
        <v>5.3715034988462231E-2</v>
      </c>
      <c r="T763" s="5">
        <f t="shared" si="961"/>
        <v>8.0087120784282567E-2</v>
      </c>
      <c r="U763" s="5">
        <f t="shared" si="962"/>
        <v>8.3640635260679788E-2</v>
      </c>
      <c r="V763" s="5">
        <f t="shared" si="963"/>
        <v>1.0283123873491389E-2</v>
      </c>
      <c r="W763" s="5">
        <f t="shared" si="964"/>
        <v>2.5561526386172397E-2</v>
      </c>
      <c r="X763" s="5">
        <f t="shared" si="965"/>
        <v>3.4288616465313476E-2</v>
      </c>
      <c r="Y763" s="5">
        <f t="shared" si="966"/>
        <v>2.2997633266168552E-2</v>
      </c>
      <c r="Z763" s="5">
        <f t="shared" si="967"/>
        <v>2.9117273781774825E-2</v>
      </c>
      <c r="AA763" s="5">
        <f t="shared" si="968"/>
        <v>3.7398935937827227E-2</v>
      </c>
      <c r="AB763" s="5">
        <f t="shared" si="969"/>
        <v>2.4018052304010197E-2</v>
      </c>
      <c r="AC763" s="5">
        <f t="shared" si="970"/>
        <v>1.1073293184842639E-3</v>
      </c>
      <c r="AD763" s="5">
        <f t="shared" si="971"/>
        <v>8.207961835251798E-3</v>
      </c>
      <c r="AE763" s="5">
        <f t="shared" si="972"/>
        <v>1.1010283622308457E-2</v>
      </c>
      <c r="AF763" s="5">
        <f t="shared" si="973"/>
        <v>7.3846801360008393E-3</v>
      </c>
      <c r="AG763" s="5">
        <f t="shared" si="974"/>
        <v>3.3019737172832655E-3</v>
      </c>
      <c r="AH763" s="5">
        <f t="shared" si="975"/>
        <v>9.7645873933303855E-3</v>
      </c>
      <c r="AI763" s="5">
        <f t="shared" si="976"/>
        <v>1.2541873978980007E-2</v>
      </c>
      <c r="AJ763" s="5">
        <f t="shared" si="977"/>
        <v>8.0545442714792647E-3</v>
      </c>
      <c r="AK763" s="5">
        <f t="shared" si="978"/>
        <v>3.4484843083763552E-3</v>
      </c>
      <c r="AL763" s="5">
        <f t="shared" si="979"/>
        <v>7.6314753199743692E-5</v>
      </c>
      <c r="AM763" s="5">
        <f t="shared" si="980"/>
        <v>2.1085012364643265E-3</v>
      </c>
      <c r="AN763" s="5">
        <f t="shared" si="981"/>
        <v>2.828375313802629E-3</v>
      </c>
      <c r="AO763" s="5">
        <f t="shared" si="982"/>
        <v>1.8970126214254818E-3</v>
      </c>
      <c r="AP763" s="5">
        <f t="shared" si="983"/>
        <v>8.482271001508491E-4</v>
      </c>
      <c r="AQ763" s="5">
        <f t="shared" si="984"/>
        <v>2.8445615172937086E-4</v>
      </c>
      <c r="AR763" s="5">
        <f t="shared" si="985"/>
        <v>2.6196729179135377E-3</v>
      </c>
      <c r="AS763" s="5">
        <f t="shared" si="986"/>
        <v>3.3647717286098698E-3</v>
      </c>
      <c r="AT763" s="5">
        <f t="shared" si="987"/>
        <v>2.1608973983419113E-3</v>
      </c>
      <c r="AU763" s="5">
        <f t="shared" si="988"/>
        <v>9.2516975747217536E-4</v>
      </c>
      <c r="AV763" s="5">
        <f t="shared" si="989"/>
        <v>2.970776449628864E-4</v>
      </c>
      <c r="AW763" s="5">
        <f t="shared" si="990"/>
        <v>3.6523948122553065E-6</v>
      </c>
      <c r="AX763" s="5">
        <f t="shared" si="991"/>
        <v>4.5136839422970732E-4</v>
      </c>
      <c r="AY763" s="5">
        <f t="shared" si="992"/>
        <v>6.0547236188051266E-4</v>
      </c>
      <c r="AZ763" s="5">
        <f t="shared" si="993"/>
        <v>4.060948724896772E-4</v>
      </c>
      <c r="BA763" s="5">
        <f t="shared" si="994"/>
        <v>1.8158059265794863E-4</v>
      </c>
      <c r="BB763" s="5">
        <f t="shared" si="995"/>
        <v>6.0893735424195664E-5</v>
      </c>
      <c r="BC763" s="5">
        <f t="shared" si="996"/>
        <v>1.6336754758354405E-5</v>
      </c>
      <c r="BD763" s="5">
        <f t="shared" si="997"/>
        <v>5.8567811763839659E-4</v>
      </c>
      <c r="BE763" s="5">
        <f t="shared" si="998"/>
        <v>7.5225924535063068E-4</v>
      </c>
      <c r="BF763" s="5">
        <f t="shared" si="999"/>
        <v>4.8311005241012683E-4</v>
      </c>
      <c r="BG763" s="5">
        <f t="shared" si="1000"/>
        <v>2.0683944104130309E-4</v>
      </c>
      <c r="BH763" s="5">
        <f t="shared" si="1001"/>
        <v>6.6417404518152073E-5</v>
      </c>
      <c r="BI763" s="5">
        <f t="shared" si="1002"/>
        <v>1.7061626547509274E-5</v>
      </c>
      <c r="BJ763" s="8">
        <f t="shared" si="1003"/>
        <v>0.35519689429248896</v>
      </c>
      <c r="BK763" s="8">
        <f t="shared" si="1004"/>
        <v>0.26287132850561851</v>
      </c>
      <c r="BL763" s="8">
        <f t="shared" si="1005"/>
        <v>0.35255547498585321</v>
      </c>
      <c r="BM763" s="8">
        <f t="shared" si="1006"/>
        <v>0.48717691324750884</v>
      </c>
      <c r="BN763" s="8">
        <f t="shared" si="1007"/>
        <v>0.51196223835115828</v>
      </c>
    </row>
    <row r="764" spans="1:66" x14ac:dyDescent="0.25">
      <c r="A764" t="s">
        <v>342</v>
      </c>
      <c r="B764" t="s">
        <v>377</v>
      </c>
      <c r="C764" t="s">
        <v>393</v>
      </c>
      <c r="D764" s="11">
        <v>44295</v>
      </c>
      <c r="E764">
        <f>VLOOKUP(A764,home!$A$2:$E$405,3,FALSE)</f>
        <v>1.1741999999999999</v>
      </c>
      <c r="F764">
        <f>VLOOKUP(B764,home!$B$2:$E$405,3,FALSE)</f>
        <v>0.46150000000000002</v>
      </c>
      <c r="G764">
        <f>VLOOKUP(C764,away!$B$2:$E$405,4,FALSE)</f>
        <v>0.85160000000000002</v>
      </c>
      <c r="H764">
        <f>VLOOKUP(A764,away!$A$2:$E$405,3,FALSE)</f>
        <v>0.85970000000000002</v>
      </c>
      <c r="I764">
        <f>VLOOKUP(C764,away!$B$2:$E$405,3,FALSE)</f>
        <v>1.0468999999999999</v>
      </c>
      <c r="J764">
        <f>VLOOKUP(B764,home!$B$2:$E$405,4,FALSE)</f>
        <v>0.97</v>
      </c>
      <c r="K764" s="3">
        <f t="shared" si="952"/>
        <v>0.46147633428000001</v>
      </c>
      <c r="L764" s="3">
        <f t="shared" si="953"/>
        <v>0.87301933210000005</v>
      </c>
      <c r="M764" s="5">
        <f t="shared" si="954"/>
        <v>0.26329092844437274</v>
      </c>
      <c r="N764" s="5">
        <f t="shared" si="955"/>
        <v>0.12150253250768692</v>
      </c>
      <c r="O764" s="5">
        <f t="shared" si="956"/>
        <v>0.22985807049849521</v>
      </c>
      <c r="P764" s="5">
        <f t="shared" si="957"/>
        <v>0.10607405977831938</v>
      </c>
      <c r="Q764" s="5">
        <f t="shared" si="958"/>
        <v>2.8035271653691945E-2</v>
      </c>
      <c r="R764" s="5">
        <f t="shared" si="959"/>
        <v>0.10033526959219551</v>
      </c>
      <c r="S764" s="5">
        <f t="shared" si="960"/>
        <v>1.0683719929446502E-2</v>
      </c>
      <c r="T764" s="5">
        <f t="shared" si="961"/>
        <v>2.4475334134348208E-2</v>
      </c>
      <c r="U764" s="5">
        <f t="shared" si="962"/>
        <v>4.6302352410401926E-2</v>
      </c>
      <c r="V764" s="5">
        <f t="shared" si="963"/>
        <v>4.7824812952758844E-4</v>
      </c>
      <c r="W764" s="5">
        <f t="shared" si="964"/>
        <v>4.3125381310965853E-3</v>
      </c>
      <c r="X764" s="5">
        <f t="shared" si="965"/>
        <v>3.7649291588657233E-3</v>
      </c>
      <c r="Y764" s="5">
        <f t="shared" si="966"/>
        <v>1.6434279698383841E-3</v>
      </c>
      <c r="Z764" s="5">
        <f t="shared" si="967"/>
        <v>2.9198210015150657E-2</v>
      </c>
      <c r="AA764" s="5">
        <f t="shared" si="968"/>
        <v>1.3474282925329307E-2</v>
      </c>
      <c r="AB764" s="5">
        <f t="shared" si="969"/>
        <v>3.1090313457162819E-3</v>
      </c>
      <c r="AC764" s="5">
        <f t="shared" si="970"/>
        <v>1.2042220980634933E-5</v>
      </c>
      <c r="AD764" s="5">
        <f t="shared" si="971"/>
        <v>4.9753357204529339E-4</v>
      </c>
      <c r="AE764" s="5">
        <f t="shared" si="972"/>
        <v>4.3435642676430933E-4</v>
      </c>
      <c r="AF764" s="5">
        <f t="shared" si="973"/>
        <v>1.8960077879355994E-4</v>
      </c>
      <c r="AG764" s="5">
        <f t="shared" si="974"/>
        <v>5.5175048422664525E-5</v>
      </c>
      <c r="AH764" s="5">
        <f t="shared" si="975"/>
        <v>6.3726504514855882E-3</v>
      </c>
      <c r="AI764" s="5">
        <f t="shared" si="976"/>
        <v>2.9408273699993563E-3</v>
      </c>
      <c r="AJ764" s="5">
        <f t="shared" si="977"/>
        <v>6.7856111722879812E-4</v>
      </c>
      <c r="AK764" s="5">
        <f t="shared" si="978"/>
        <v>1.0437996565456237E-4</v>
      </c>
      <c r="AL764" s="5">
        <f t="shared" si="979"/>
        <v>1.9406172110992132E-7</v>
      </c>
      <c r="AM764" s="5">
        <f t="shared" si="980"/>
        <v>4.5919993801739285E-5</v>
      </c>
      <c r="AN764" s="5">
        <f t="shared" si="981"/>
        <v>4.0089042318830577E-5</v>
      </c>
      <c r="AO764" s="5">
        <f t="shared" si="982"/>
        <v>1.7499254474857053E-5</v>
      </c>
      <c r="AP764" s="5">
        <f t="shared" si="983"/>
        <v>5.0923958179625472E-6</v>
      </c>
      <c r="AQ764" s="5">
        <f t="shared" si="984"/>
        <v>1.111439998946624E-6</v>
      </c>
      <c r="AR764" s="5">
        <f t="shared" si="985"/>
        <v>1.1126894081725427E-3</v>
      </c>
      <c r="AS764" s="5">
        <f t="shared" si="986"/>
        <v>5.1347982927564767E-4</v>
      </c>
      <c r="AT764" s="5">
        <f t="shared" si="987"/>
        <v>1.1847939467042305E-4</v>
      </c>
      <c r="AU764" s="5">
        <f t="shared" si="988"/>
        <v>1.8225145580073403E-5</v>
      </c>
      <c r="AV764" s="5">
        <f t="shared" si="989"/>
        <v>2.1026183435029039E-6</v>
      </c>
      <c r="AW764" s="5">
        <f t="shared" si="990"/>
        <v>2.171754214511044E-9</v>
      </c>
      <c r="AX764" s="5">
        <f t="shared" si="991"/>
        <v>3.5318317349644926E-6</v>
      </c>
      <c r="AY764" s="5">
        <f t="shared" si="992"/>
        <v>3.0833573823482857E-6</v>
      </c>
      <c r="AZ764" s="5">
        <f t="shared" si="993"/>
        <v>1.3459153012816525E-6</v>
      </c>
      <c r="BA764" s="5">
        <f t="shared" si="994"/>
        <v>3.9167002579602621E-7</v>
      </c>
      <c r="BB764" s="5">
        <f t="shared" si="995"/>
        <v>8.5483876081009132E-8</v>
      </c>
      <c r="BC764" s="5">
        <f t="shared" si="996"/>
        <v>1.4925815280312357E-8</v>
      </c>
      <c r="BD764" s="5">
        <f t="shared" si="997"/>
        <v>1.6189989399292287E-4</v>
      </c>
      <c r="BE764" s="5">
        <f t="shared" si="998"/>
        <v>7.471296960017463E-5</v>
      </c>
      <c r="BF764" s="5">
        <f t="shared" si="999"/>
        <v>1.7239133667130833E-5</v>
      </c>
      <c r="BG764" s="5">
        <f t="shared" si="1000"/>
        <v>2.6518174036234907E-6</v>
      </c>
      <c r="BH764" s="5">
        <f t="shared" si="1001"/>
        <v>3.0593774365101885E-7</v>
      </c>
      <c r="BI764" s="5">
        <f t="shared" si="1002"/>
        <v>2.8236605691593322E-8</v>
      </c>
      <c r="BJ764" s="8">
        <f t="shared" si="1003"/>
        <v>0.18502886469210175</v>
      </c>
      <c r="BK764" s="8">
        <f t="shared" si="1004"/>
        <v>0.38054227592175033</v>
      </c>
      <c r="BL764" s="8">
        <f t="shared" si="1005"/>
        <v>0.40519724006156183</v>
      </c>
      <c r="BM764" s="8">
        <f t="shared" si="1006"/>
        <v>0.15086737703017483</v>
      </c>
      <c r="BN764" s="8">
        <f t="shared" si="1007"/>
        <v>0.84909613247476179</v>
      </c>
    </row>
    <row r="765" spans="1:66" x14ac:dyDescent="0.25">
      <c r="A765" t="s">
        <v>342</v>
      </c>
      <c r="B765" t="s">
        <v>363</v>
      </c>
      <c r="C765" t="s">
        <v>515</v>
      </c>
      <c r="D765" s="11">
        <v>44295</v>
      </c>
      <c r="E765">
        <f>VLOOKUP(A765,home!$A$2:$E$405,3,FALSE)</f>
        <v>1.1741999999999999</v>
      </c>
      <c r="F765">
        <f>VLOOKUP(B765,home!$B$2:$E$405,3,FALSE)</f>
        <v>1.1071</v>
      </c>
      <c r="G765" t="e">
        <f>VLOOKUP(C765,away!$B$2:$E$405,4,FALSE)</f>
        <v>#N/A</v>
      </c>
      <c r="H765">
        <f>VLOOKUP(A765,away!$A$2:$E$405,3,FALSE)</f>
        <v>0.85970000000000002</v>
      </c>
      <c r="I765" t="e">
        <f>VLOOKUP(C765,away!$B$2:$E$405,3,FALSE)</f>
        <v>#N/A</v>
      </c>
      <c r="J765">
        <f>VLOOKUP(B765,home!$B$2:$E$405,4,FALSE)</f>
        <v>1.2795000000000001</v>
      </c>
      <c r="K765" s="3" t="e">
        <f t="shared" si="952"/>
        <v>#N/A</v>
      </c>
      <c r="L765" s="3" t="e">
        <f t="shared" si="953"/>
        <v>#N/A</v>
      </c>
      <c r="M765" s="5" t="e">
        <f t="shared" si="954"/>
        <v>#N/A</v>
      </c>
      <c r="N765" s="5" t="e">
        <f t="shared" si="955"/>
        <v>#N/A</v>
      </c>
      <c r="O765" s="5" t="e">
        <f t="shared" si="956"/>
        <v>#N/A</v>
      </c>
      <c r="P765" s="5" t="e">
        <f t="shared" si="957"/>
        <v>#N/A</v>
      </c>
      <c r="Q765" s="5" t="e">
        <f t="shared" si="958"/>
        <v>#N/A</v>
      </c>
      <c r="R765" s="5" t="e">
        <f t="shared" si="959"/>
        <v>#N/A</v>
      </c>
      <c r="S765" s="5" t="e">
        <f t="shared" si="960"/>
        <v>#N/A</v>
      </c>
      <c r="T765" s="5" t="e">
        <f t="shared" si="961"/>
        <v>#N/A</v>
      </c>
      <c r="U765" s="5" t="e">
        <f t="shared" si="962"/>
        <v>#N/A</v>
      </c>
      <c r="V765" s="5" t="e">
        <f t="shared" si="963"/>
        <v>#N/A</v>
      </c>
      <c r="W765" s="5" t="e">
        <f t="shared" si="964"/>
        <v>#N/A</v>
      </c>
      <c r="X765" s="5" t="e">
        <f t="shared" si="965"/>
        <v>#N/A</v>
      </c>
      <c r="Y765" s="5" t="e">
        <f t="shared" si="966"/>
        <v>#N/A</v>
      </c>
      <c r="Z765" s="5" t="e">
        <f t="shared" si="967"/>
        <v>#N/A</v>
      </c>
      <c r="AA765" s="5" t="e">
        <f t="shared" si="968"/>
        <v>#N/A</v>
      </c>
      <c r="AB765" s="5" t="e">
        <f t="shared" si="969"/>
        <v>#N/A</v>
      </c>
      <c r="AC765" s="5" t="e">
        <f t="shared" si="970"/>
        <v>#N/A</v>
      </c>
      <c r="AD765" s="5" t="e">
        <f t="shared" si="971"/>
        <v>#N/A</v>
      </c>
      <c r="AE765" s="5" t="e">
        <f t="shared" si="972"/>
        <v>#N/A</v>
      </c>
      <c r="AF765" s="5" t="e">
        <f t="shared" si="973"/>
        <v>#N/A</v>
      </c>
      <c r="AG765" s="5" t="e">
        <f t="shared" si="974"/>
        <v>#N/A</v>
      </c>
      <c r="AH765" s="5" t="e">
        <f t="shared" si="975"/>
        <v>#N/A</v>
      </c>
      <c r="AI765" s="5" t="e">
        <f t="shared" si="976"/>
        <v>#N/A</v>
      </c>
      <c r="AJ765" s="5" t="e">
        <f t="shared" si="977"/>
        <v>#N/A</v>
      </c>
      <c r="AK765" s="5" t="e">
        <f t="shared" si="978"/>
        <v>#N/A</v>
      </c>
      <c r="AL765" s="5" t="e">
        <f t="shared" si="979"/>
        <v>#N/A</v>
      </c>
      <c r="AM765" s="5" t="e">
        <f t="shared" si="980"/>
        <v>#N/A</v>
      </c>
      <c r="AN765" s="5" t="e">
        <f t="shared" si="981"/>
        <v>#N/A</v>
      </c>
      <c r="AO765" s="5" t="e">
        <f t="shared" si="982"/>
        <v>#N/A</v>
      </c>
      <c r="AP765" s="5" t="e">
        <f t="shared" si="983"/>
        <v>#N/A</v>
      </c>
      <c r="AQ765" s="5" t="e">
        <f t="shared" si="984"/>
        <v>#N/A</v>
      </c>
      <c r="AR765" s="5" t="e">
        <f t="shared" si="985"/>
        <v>#N/A</v>
      </c>
      <c r="AS765" s="5" t="e">
        <f t="shared" si="986"/>
        <v>#N/A</v>
      </c>
      <c r="AT765" s="5" t="e">
        <f t="shared" si="987"/>
        <v>#N/A</v>
      </c>
      <c r="AU765" s="5" t="e">
        <f t="shared" si="988"/>
        <v>#N/A</v>
      </c>
      <c r="AV765" s="5" t="e">
        <f t="shared" si="989"/>
        <v>#N/A</v>
      </c>
      <c r="AW765" s="5" t="e">
        <f t="shared" si="990"/>
        <v>#N/A</v>
      </c>
      <c r="AX765" s="5" t="e">
        <f t="shared" si="991"/>
        <v>#N/A</v>
      </c>
      <c r="AY765" s="5" t="e">
        <f t="shared" si="992"/>
        <v>#N/A</v>
      </c>
      <c r="AZ765" s="5" t="e">
        <f t="shared" si="993"/>
        <v>#N/A</v>
      </c>
      <c r="BA765" s="5" t="e">
        <f t="shared" si="994"/>
        <v>#N/A</v>
      </c>
      <c r="BB765" s="5" t="e">
        <f t="shared" si="995"/>
        <v>#N/A</v>
      </c>
      <c r="BC765" s="5" t="e">
        <f t="shared" si="996"/>
        <v>#N/A</v>
      </c>
      <c r="BD765" s="5" t="e">
        <f t="shared" si="997"/>
        <v>#N/A</v>
      </c>
      <c r="BE765" s="5" t="e">
        <f t="shared" si="998"/>
        <v>#N/A</v>
      </c>
      <c r="BF765" s="5" t="e">
        <f t="shared" si="999"/>
        <v>#N/A</v>
      </c>
      <c r="BG765" s="5" t="e">
        <f t="shared" si="1000"/>
        <v>#N/A</v>
      </c>
      <c r="BH765" s="5" t="e">
        <f t="shared" si="1001"/>
        <v>#N/A</v>
      </c>
      <c r="BI765" s="5" t="e">
        <f t="shared" si="1002"/>
        <v>#N/A</v>
      </c>
      <c r="BJ765" s="8" t="e">
        <f t="shared" si="1003"/>
        <v>#N/A</v>
      </c>
      <c r="BK765" s="8" t="e">
        <f t="shared" si="1004"/>
        <v>#N/A</v>
      </c>
      <c r="BL765" s="8" t="e">
        <f t="shared" si="1005"/>
        <v>#N/A</v>
      </c>
      <c r="BM765" s="8" t="e">
        <f t="shared" si="1006"/>
        <v>#N/A</v>
      </c>
      <c r="BN765" s="8" t="e">
        <f t="shared" si="1007"/>
        <v>#N/A</v>
      </c>
    </row>
    <row r="766" spans="1:66" x14ac:dyDescent="0.25">
      <c r="A766" t="s">
        <v>342</v>
      </c>
      <c r="B766" t="s">
        <v>426</v>
      </c>
      <c r="C766" t="s">
        <v>409</v>
      </c>
      <c r="D766" s="11">
        <v>44295</v>
      </c>
      <c r="E766">
        <f>VLOOKUP(A766,home!$A$2:$E$405,3,FALSE)</f>
        <v>1.1741999999999999</v>
      </c>
      <c r="F766">
        <f>VLOOKUP(B766,home!$B$2:$E$405,3,FALSE)</f>
        <v>0.93679999999999997</v>
      </c>
      <c r="G766">
        <f>VLOOKUP(C766,away!$B$2:$E$405,4,FALSE)</f>
        <v>1.022</v>
      </c>
      <c r="H766">
        <f>VLOOKUP(A766,away!$A$2:$E$405,3,FALSE)</f>
        <v>0.85970000000000002</v>
      </c>
      <c r="I766">
        <f>VLOOKUP(C766,away!$B$2:$E$405,3,FALSE)</f>
        <v>1.0468999999999999</v>
      </c>
      <c r="J766">
        <f>VLOOKUP(B766,home!$B$2:$E$405,4,FALSE)</f>
        <v>0.69789999999999996</v>
      </c>
      <c r="K766" s="3">
        <f t="shared" si="952"/>
        <v>1.1241903523199999</v>
      </c>
      <c r="L766" s="3">
        <f t="shared" si="953"/>
        <v>0.628123909147</v>
      </c>
      <c r="M766" s="5">
        <f t="shared" si="954"/>
        <v>0.17337225010015284</v>
      </c>
      <c r="N766" s="5">
        <f t="shared" si="955"/>
        <v>0.19490341092260194</v>
      </c>
      <c r="O766" s="5">
        <f t="shared" si="956"/>
        <v>0.10889925547051935</v>
      </c>
      <c r="P766" s="5">
        <f t="shared" si="957"/>
        <v>0.12242349237478881</v>
      </c>
      <c r="Q766" s="5">
        <f t="shared" si="958"/>
        <v>0.10955426709672485</v>
      </c>
      <c r="R766" s="5">
        <f t="shared" si="959"/>
        <v>3.4201113024670222E-2</v>
      </c>
      <c r="S766" s="5">
        <f t="shared" si="960"/>
        <v>2.1611750837550521E-2</v>
      </c>
      <c r="T766" s="5">
        <f t="shared" si="961"/>
        <v>6.8813654512529354E-2</v>
      </c>
      <c r="U766" s="5">
        <f t="shared" si="962"/>
        <v>3.8448561300940147E-2</v>
      </c>
      <c r="V766" s="5">
        <f t="shared" si="963"/>
        <v>1.6956359716918019E-3</v>
      </c>
      <c r="W766" s="5">
        <f t="shared" si="964"/>
        <v>4.1053283375208798E-2</v>
      </c>
      <c r="X766" s="5">
        <f t="shared" si="965"/>
        <v>2.5786548836955695E-2</v>
      </c>
      <c r="Y766" s="5">
        <f t="shared" si="966"/>
        <v>8.0985739294393184E-3</v>
      </c>
      <c r="Z766" s="5">
        <f t="shared" si="967"/>
        <v>7.1608456034114127E-3</v>
      </c>
      <c r="AA766" s="5">
        <f t="shared" si="968"/>
        <v>8.0501535418081981E-3</v>
      </c>
      <c r="AB766" s="5">
        <f t="shared" si="969"/>
        <v>4.524952473197728E-3</v>
      </c>
      <c r="AC766" s="5">
        <f t="shared" si="970"/>
        <v>7.4833803178893951E-5</v>
      </c>
      <c r="AD766" s="5">
        <f t="shared" si="971"/>
        <v>1.1537926275367196E-2</v>
      </c>
      <c r="AE766" s="5">
        <f t="shared" si="972"/>
        <v>7.2472473555335289E-3</v>
      </c>
      <c r="AF766" s="5">
        <f t="shared" si="973"/>
        <v>2.2760846697564893E-3</v>
      </c>
      <c r="AG766" s="5">
        <f t="shared" si="974"/>
        <v>4.7655440010566818E-4</v>
      </c>
      <c r="AH766" s="5">
        <f t="shared" si="975"/>
        <v>1.1244745833032211E-3</v>
      </c>
      <c r="AI766" s="5">
        <f t="shared" si="976"/>
        <v>1.2641234779785331E-3</v>
      </c>
      <c r="AJ766" s="5">
        <f t="shared" si="977"/>
        <v>7.105577090423357E-4</v>
      </c>
      <c r="AK766" s="5">
        <f t="shared" si="978"/>
        <v>2.6626737375733161E-4</v>
      </c>
      <c r="AL766" s="5">
        <f t="shared" si="979"/>
        <v>2.1136982481465051E-6</v>
      </c>
      <c r="AM766" s="5">
        <f t="shared" si="980"/>
        <v>2.5941650809094456E-3</v>
      </c>
      <c r="AN766" s="5">
        <f t="shared" si="981"/>
        <v>1.6294571115934844E-3</v>
      </c>
      <c r="AO766" s="5">
        <f t="shared" si="982"/>
        <v>5.117504853607395E-4</v>
      </c>
      <c r="AP766" s="5">
        <f t="shared" si="983"/>
        <v>1.0714757179088743E-4</v>
      </c>
      <c r="AQ766" s="5">
        <f t="shared" si="984"/>
        <v>1.6825487912225259E-5</v>
      </c>
      <c r="AR766" s="5">
        <f t="shared" si="985"/>
        <v>1.4126187420017265E-4</v>
      </c>
      <c r="AS766" s="5">
        <f t="shared" si="986"/>
        <v>1.5880523612647559E-4</v>
      </c>
      <c r="AT766" s="5">
        <f t="shared" si="987"/>
        <v>8.9263657175641721E-5</v>
      </c>
      <c r="AU766" s="5">
        <f t="shared" si="988"/>
        <v>3.3449780736552093E-5</v>
      </c>
      <c r="AV766" s="5">
        <f t="shared" si="989"/>
        <v>9.400980197812814E-6</v>
      </c>
      <c r="AW766" s="5">
        <f t="shared" si="990"/>
        <v>4.1459653243732547E-8</v>
      </c>
      <c r="AX766" s="5">
        <f t="shared" si="991"/>
        <v>4.8605589271397235E-4</v>
      </c>
      <c r="AY766" s="5">
        <f t="shared" si="992"/>
        <v>3.0530332739543513E-4</v>
      </c>
      <c r="AZ766" s="5">
        <f t="shared" si="993"/>
        <v>9.5884159739603549E-5</v>
      </c>
      <c r="BA766" s="5">
        <f t="shared" si="994"/>
        <v>2.0075711080305058E-5</v>
      </c>
      <c r="BB766" s="5">
        <f t="shared" si="995"/>
        <v>3.1525085306667391E-6</v>
      </c>
      <c r="BC766" s="5">
        <f t="shared" si="996"/>
        <v>3.9603319638033148E-7</v>
      </c>
      <c r="BD766" s="5">
        <f t="shared" si="997"/>
        <v>1.4788326772674027E-5</v>
      </c>
      <c r="BE766" s="5">
        <f t="shared" si="998"/>
        <v>1.66248942847957E-5</v>
      </c>
      <c r="BF766" s="5">
        <f t="shared" si="999"/>
        <v>9.344772881653619E-6</v>
      </c>
      <c r="BG766" s="5">
        <f t="shared" si="1000"/>
        <v>3.5017678393921856E-6</v>
      </c>
      <c r="BH766" s="5">
        <f t="shared" si="1001"/>
        <v>9.8416340527728678E-7</v>
      </c>
      <c r="BI766" s="5">
        <f t="shared" si="1002"/>
        <v>2.212774010638247E-7</v>
      </c>
      <c r="BJ766" s="8">
        <f t="shared" si="1003"/>
        <v>0.4755177647444459</v>
      </c>
      <c r="BK766" s="8">
        <f t="shared" si="1004"/>
        <v>0.31948538011300648</v>
      </c>
      <c r="BL766" s="8">
        <f t="shared" si="1005"/>
        <v>0.19796710568623854</v>
      </c>
      <c r="BM766" s="8">
        <f t="shared" si="1006"/>
        <v>0.25647204528990214</v>
      </c>
      <c r="BN766" s="8">
        <f t="shared" si="1007"/>
        <v>0.74335378898945803</v>
      </c>
    </row>
    <row r="767" spans="1:66" x14ac:dyDescent="0.25">
      <c r="A767" t="s">
        <v>342</v>
      </c>
      <c r="B767" t="s">
        <v>348</v>
      </c>
      <c r="C767" t="s">
        <v>399</v>
      </c>
      <c r="D767" s="11">
        <v>44295</v>
      </c>
      <c r="E767">
        <f>VLOOKUP(A767,home!$A$2:$E$405,3,FALSE)</f>
        <v>1.1741999999999999</v>
      </c>
      <c r="F767">
        <f>VLOOKUP(B767,home!$B$2:$E$405,3,FALSE)</f>
        <v>1.3626</v>
      </c>
      <c r="G767">
        <f>VLOOKUP(C767,away!$B$2:$E$405,4,FALSE)</f>
        <v>1.022</v>
      </c>
      <c r="H767">
        <f>VLOOKUP(A767,away!$A$2:$E$405,3,FALSE)</f>
        <v>0.85970000000000002</v>
      </c>
      <c r="I767">
        <f>VLOOKUP(C767,away!$B$2:$E$405,3,FALSE)</f>
        <v>0.98870000000000002</v>
      </c>
      <c r="J767">
        <f>VLOOKUP(B767,home!$B$2:$E$405,4,FALSE)</f>
        <v>0.98870000000000002</v>
      </c>
      <c r="K767" s="3">
        <f t="shared" si="952"/>
        <v>1.6351641482399999</v>
      </c>
      <c r="L767" s="3">
        <f t="shared" si="953"/>
        <v>0.84038055509300014</v>
      </c>
      <c r="M767" s="5">
        <f t="shared" si="954"/>
        <v>8.411715887938731E-2</v>
      </c>
      <c r="N767" s="5">
        <f t="shared" si="955"/>
        <v>0.13754536245138207</v>
      </c>
      <c r="O767" s="5">
        <f t="shared" si="956"/>
        <v>7.0690424671905588E-2</v>
      </c>
      <c r="P767" s="5">
        <f t="shared" si="957"/>
        <v>0.11559044804736036</v>
      </c>
      <c r="Q767" s="5">
        <f t="shared" si="958"/>
        <v>0.11245462271858815</v>
      </c>
      <c r="R767" s="5">
        <f t="shared" si="959"/>
        <v>2.9703429162767966E-2</v>
      </c>
      <c r="S767" s="5">
        <f t="shared" si="960"/>
        <v>3.970994698878149E-2</v>
      </c>
      <c r="T767" s="5">
        <f t="shared" si="961"/>
        <v>9.4504678263021002E-2</v>
      </c>
      <c r="U767" s="5">
        <f t="shared" si="962"/>
        <v>4.8569982446744653E-2</v>
      </c>
      <c r="V767" s="5">
        <f t="shared" si="963"/>
        <v>6.0630918768795304E-3</v>
      </c>
      <c r="W767" s="5">
        <f t="shared" si="964"/>
        <v>6.1293922457763585E-2</v>
      </c>
      <c r="X767" s="5">
        <f t="shared" si="965"/>
        <v>5.1510220578882666E-2</v>
      </c>
      <c r="Y767" s="5">
        <f t="shared" si="966"/>
        <v>2.164409388152215E-2</v>
      </c>
      <c r="Z767" s="5">
        <f t="shared" si="967"/>
        <v>8.3207280959908501E-3</v>
      </c>
      <c r="AA767" s="5">
        <f t="shared" si="968"/>
        <v>1.3605756269817514E-2</v>
      </c>
      <c r="AB767" s="5">
        <f t="shared" si="969"/>
        <v>1.11238224310486E-2</v>
      </c>
      <c r="AC767" s="5">
        <f t="shared" si="970"/>
        <v>5.2072870441757899E-4</v>
      </c>
      <c r="AD767" s="5">
        <f t="shared" si="971"/>
        <v>2.5056406126984399E-2</v>
      </c>
      <c r="AE767" s="5">
        <f t="shared" si="972"/>
        <v>2.1056916489630796E-2</v>
      </c>
      <c r="AF767" s="5">
        <f t="shared" si="973"/>
        <v>8.8479115840514391E-3</v>
      </c>
      <c r="AG767" s="5">
        <f t="shared" si="974"/>
        <v>2.4785376161396448E-3</v>
      </c>
      <c r="AH767" s="5">
        <f t="shared" si="975"/>
        <v>1.7481445240216781E-3</v>
      </c>
      <c r="AI767" s="5">
        <f t="shared" si="976"/>
        <v>2.8585032516223272E-3</v>
      </c>
      <c r="AJ767" s="5">
        <f t="shared" si="977"/>
        <v>2.3370610173401468E-3</v>
      </c>
      <c r="AK767" s="5">
        <f t="shared" si="978"/>
        <v>1.2738261292679698E-3</v>
      </c>
      <c r="AL767" s="5">
        <f t="shared" si="979"/>
        <v>2.8622585477978702E-5</v>
      </c>
      <c r="AM767" s="5">
        <f t="shared" si="980"/>
        <v>8.1942673965171905E-3</v>
      </c>
      <c r="AN767" s="5">
        <f t="shared" si="981"/>
        <v>6.88630298326559E-3</v>
      </c>
      <c r="AO767" s="5">
        <f t="shared" si="982"/>
        <v>2.89355756180766E-3</v>
      </c>
      <c r="AP767" s="5">
        <f t="shared" si="983"/>
        <v>8.1056316999515645E-4</v>
      </c>
      <c r="AQ767" s="5">
        <f t="shared" si="984"/>
        <v>1.7029538168461783E-4</v>
      </c>
      <c r="AR767" s="5">
        <f t="shared" si="985"/>
        <v>2.9382133309602536E-4</v>
      </c>
      <c r="AS767" s="5">
        <f t="shared" si="986"/>
        <v>4.8044610986670356E-4</v>
      </c>
      <c r="AT767" s="5">
        <f t="shared" si="987"/>
        <v>3.9280412700770499E-4</v>
      </c>
      <c r="AU767" s="5">
        <f t="shared" si="988"/>
        <v>2.1409974192123691E-4</v>
      </c>
      <c r="AV767" s="5">
        <f t="shared" si="989"/>
        <v>8.752205553426079E-5</v>
      </c>
      <c r="AW767" s="5">
        <f t="shared" si="990"/>
        <v>1.0925560134583542E-6</v>
      </c>
      <c r="AX767" s="5">
        <f t="shared" si="991"/>
        <v>2.2331620446461413E-3</v>
      </c>
      <c r="AY767" s="5">
        <f t="shared" si="992"/>
        <v>1.8767059586923432E-3</v>
      </c>
      <c r="AZ767" s="5">
        <f t="shared" si="993"/>
        <v>7.8857359765610623E-4</v>
      </c>
      <c r="BA767" s="5">
        <f t="shared" si="994"/>
        <v>2.209006392433076E-4</v>
      </c>
      <c r="BB767" s="5">
        <f t="shared" si="995"/>
        <v>4.6410150456922343E-5</v>
      </c>
      <c r="BC767" s="5">
        <f t="shared" si="996"/>
        <v>7.8004376005876138E-6</v>
      </c>
      <c r="BD767" s="5">
        <f t="shared" si="997"/>
        <v>4.1153622500900494E-5</v>
      </c>
      <c r="BE767" s="5">
        <f t="shared" si="998"/>
        <v>6.7292928083675441E-5</v>
      </c>
      <c r="BF767" s="5">
        <f t="shared" si="999"/>
        <v>5.5017491716259376E-5</v>
      </c>
      <c r="BG767" s="5">
        <f t="shared" si="1000"/>
        <v>2.9987543326839512E-5</v>
      </c>
      <c r="BH767" s="5">
        <f t="shared" si="1001"/>
        <v>1.2258638935460406E-5</v>
      </c>
      <c r="BI767" s="5">
        <f t="shared" si="1002"/>
        <v>4.0089773786967625E-6</v>
      </c>
      <c r="BJ767" s="8">
        <f t="shared" si="1003"/>
        <v>0.56052121148953182</v>
      </c>
      <c r="BK767" s="8">
        <f t="shared" si="1004"/>
        <v>0.2479067030409966</v>
      </c>
      <c r="BL767" s="8">
        <f t="shared" si="1005"/>
        <v>0.18358936247390417</v>
      </c>
      <c r="BM767" s="8">
        <f t="shared" si="1006"/>
        <v>0.44836094576635277</v>
      </c>
      <c r="BN767" s="8">
        <f t="shared" si="1007"/>
        <v>0.55010144593139143</v>
      </c>
    </row>
    <row r="768" spans="1:66" x14ac:dyDescent="0.25">
      <c r="A768" t="s">
        <v>342</v>
      </c>
      <c r="B768" t="s">
        <v>384</v>
      </c>
      <c r="C768" t="s">
        <v>398</v>
      </c>
      <c r="D768" s="11">
        <v>44295</v>
      </c>
      <c r="E768">
        <f>VLOOKUP(A768,home!$A$2:$E$405,3,FALSE)</f>
        <v>1.1741999999999999</v>
      </c>
      <c r="F768">
        <f>VLOOKUP(B768,home!$B$2:$E$405,3,FALSE)</f>
        <v>0.89419999999999999</v>
      </c>
      <c r="G768">
        <f>VLOOKUP(C768,away!$B$2:$E$405,4,FALSE)</f>
        <v>1.5754999999999999</v>
      </c>
      <c r="H768">
        <f>VLOOKUP(A768,away!$A$2:$E$405,3,FALSE)</f>
        <v>0.85970000000000002</v>
      </c>
      <c r="I768">
        <f>VLOOKUP(C768,away!$B$2:$E$405,3,FALSE)</f>
        <v>0.98870000000000002</v>
      </c>
      <c r="J768">
        <f>VLOOKUP(B768,home!$B$2:$E$405,4,FALSE)</f>
        <v>1.1632</v>
      </c>
      <c r="K768" s="3">
        <f t="shared" si="952"/>
        <v>1.6542271678199996</v>
      </c>
      <c r="L768" s="3">
        <f t="shared" si="953"/>
        <v>0.98870300564800007</v>
      </c>
      <c r="M768" s="5">
        <f t="shared" si="954"/>
        <v>7.1152474709640492E-2</v>
      </c>
      <c r="N768" s="5">
        <f t="shared" si="955"/>
        <v>0.11770235672231275</v>
      </c>
      <c r="O768" s="5">
        <f t="shared" si="956"/>
        <v>7.034866560471488E-2</v>
      </c>
      <c r="P768" s="5">
        <f t="shared" si="957"/>
        <v>0.1163726738632037</v>
      </c>
      <c r="Q768" s="5">
        <f t="shared" si="958"/>
        <v>9.7353218103245376E-2</v>
      </c>
      <c r="R768" s="5">
        <f t="shared" si="959"/>
        <v>3.4776968563353834E-2</v>
      </c>
      <c r="S768" s="5">
        <f t="shared" si="960"/>
        <v>4.7583022506723444E-2</v>
      </c>
      <c r="T768" s="5">
        <f t="shared" si="961"/>
        <v>9.6253419348184016E-2</v>
      </c>
      <c r="U768" s="5">
        <f t="shared" si="962"/>
        <v>5.7529006211921974E-2</v>
      </c>
      <c r="V768" s="5">
        <f t="shared" si="963"/>
        <v>8.6471007543187581E-3</v>
      </c>
      <c r="W768" s="5">
        <f t="shared" si="964"/>
        <v>5.3681446087031431E-2</v>
      </c>
      <c r="X768" s="5">
        <f t="shared" si="965"/>
        <v>5.3075007093779054E-2</v>
      </c>
      <c r="Y768" s="5">
        <f t="shared" si="966"/>
        <v>2.6237709519204132E-2</v>
      </c>
      <c r="Z768" s="5">
        <f t="shared" si="967"/>
        <v>1.1461364448637984E-2</v>
      </c>
      <c r="AA768" s="5">
        <f t="shared" si="968"/>
        <v>1.8959700451223242E-2</v>
      </c>
      <c r="AB768" s="5">
        <f t="shared" si="969"/>
        <v>1.5681825790071303E-2</v>
      </c>
      <c r="AC768" s="5">
        <f t="shared" si="970"/>
        <v>8.839171090421127E-4</v>
      </c>
      <c r="AD768" s="5">
        <f t="shared" si="971"/>
        <v>2.2200326631258004E-2</v>
      </c>
      <c r="AE768" s="5">
        <f t="shared" si="972"/>
        <v>2.1949529666692131E-2</v>
      </c>
      <c r="AF768" s="5">
        <f t="shared" si="973"/>
        <v>1.0850782977009227E-2</v>
      </c>
      <c r="AG768" s="5">
        <f t="shared" si="974"/>
        <v>3.5760672476677258E-3</v>
      </c>
      <c r="AH768" s="5">
        <f t="shared" si="975"/>
        <v>2.8329713697988765E-3</v>
      </c>
      <c r="AI768" s="5">
        <f t="shared" si="976"/>
        <v>4.68637820557754E-3</v>
      </c>
      <c r="AJ768" s="5">
        <f t="shared" si="977"/>
        <v>3.8761670731729545E-3</v>
      </c>
      <c r="AK768" s="5">
        <f t="shared" si="978"/>
        <v>2.1373536264840108E-3</v>
      </c>
      <c r="AL768" s="5">
        <f t="shared" si="979"/>
        <v>5.7827249366901688E-5</v>
      </c>
      <c r="AM768" s="5">
        <f t="shared" si="980"/>
        <v>7.344876689580968E-3</v>
      </c>
      <c r="AN768" s="5">
        <f t="shared" si="981"/>
        <v>7.2619016591026365E-3</v>
      </c>
      <c r="AO768" s="5">
        <f t="shared" si="982"/>
        <v>3.5899319985374868E-3</v>
      </c>
      <c r="AP768" s="5">
        <f t="shared" si="983"/>
        <v>1.1831255190086485E-3</v>
      </c>
      <c r="AQ768" s="5">
        <f t="shared" si="984"/>
        <v>2.9243993917567519E-4</v>
      </c>
      <c r="AR768" s="5">
        <f t="shared" si="985"/>
        <v>5.6019346164697635E-4</v>
      </c>
      <c r="AS768" s="5">
        <f t="shared" si="986"/>
        <v>9.266872434915592E-4</v>
      </c>
      <c r="AT768" s="5">
        <f t="shared" si="987"/>
        <v>7.6647560712798241E-4</v>
      </c>
      <c r="AU768" s="5">
        <f t="shared" si="988"/>
        <v>4.2264159092747895E-4</v>
      </c>
      <c r="AV768" s="5">
        <f t="shared" si="989"/>
        <v>1.7478630049072561E-4</v>
      </c>
      <c r="AW768" s="5">
        <f t="shared" si="990"/>
        <v>2.6271873100855418E-6</v>
      </c>
      <c r="AX768" s="5">
        <f t="shared" si="991"/>
        <v>2.0250157606987759E-3</v>
      </c>
      <c r="AY768" s="5">
        <f t="shared" si="992"/>
        <v>2.0021391690874511E-3</v>
      </c>
      <c r="AZ768" s="5">
        <f t="shared" si="993"/>
        <v>9.8976050710117606E-4</v>
      </c>
      <c r="BA768" s="5">
        <f t="shared" si="994"/>
        <v>3.2619306274754052E-4</v>
      </c>
      <c r="BB768" s="5">
        <f t="shared" si="995"/>
        <v>8.0627015390004984E-5</v>
      </c>
      <c r="BC768" s="5">
        <f t="shared" si="996"/>
        <v>1.5943234490505101E-5</v>
      </c>
      <c r="BD768" s="5">
        <f t="shared" si="997"/>
        <v>9.2310826545787179E-5</v>
      </c>
      <c r="BE768" s="5">
        <f t="shared" si="998"/>
        <v>1.5270307715596073E-4</v>
      </c>
      <c r="BF768" s="5">
        <f t="shared" si="999"/>
        <v>1.2630278942055194E-4</v>
      </c>
      <c r="BG768" s="5">
        <f t="shared" si="1000"/>
        <v>6.9644501876975145E-5</v>
      </c>
      <c r="BH768" s="5">
        <f t="shared" si="1001"/>
        <v>2.8801956773545815E-5</v>
      </c>
      <c r="BI768" s="5">
        <f t="shared" si="1002"/>
        <v>9.5289958762353477E-6</v>
      </c>
      <c r="BJ768" s="8">
        <f t="shared" si="1003"/>
        <v>0.52799181795130468</v>
      </c>
      <c r="BK768" s="8">
        <f t="shared" si="1004"/>
        <v>0.24669915536138287</v>
      </c>
      <c r="BL768" s="8">
        <f t="shared" si="1005"/>
        <v>0.21415911324765238</v>
      </c>
      <c r="BM768" s="8">
        <f t="shared" si="1006"/>
        <v>0.49060558146072958</v>
      </c>
      <c r="BN768" s="8">
        <f t="shared" si="1007"/>
        <v>0.50770635756647109</v>
      </c>
    </row>
    <row r="769" spans="1:66" x14ac:dyDescent="0.25">
      <c r="A769" t="s">
        <v>342</v>
      </c>
      <c r="B769" t="s">
        <v>519</v>
      </c>
      <c r="C769" t="s">
        <v>429</v>
      </c>
      <c r="D769" s="11">
        <v>44325</v>
      </c>
      <c r="E769">
        <f>VLOOKUP(A769,home!$A$2:$E$405,3,FALSE)</f>
        <v>1.1741999999999999</v>
      </c>
      <c r="F769" t="e">
        <f>VLOOKUP(B769,home!$B$2:$E$405,3,FALSE)</f>
        <v>#N/A</v>
      </c>
      <c r="G769">
        <f>VLOOKUP(C769,away!$B$2:$E$405,4,FALSE)</f>
        <v>1.0385</v>
      </c>
      <c r="H769">
        <f>VLOOKUP(A769,away!$A$2:$E$405,3,FALSE)</f>
        <v>0.85970000000000002</v>
      </c>
      <c r="I769">
        <f>VLOOKUP(C769,away!$B$2:$E$405,3,FALSE)</f>
        <v>0.69279999999999997</v>
      </c>
      <c r="J769" t="e">
        <f>VLOOKUP(B769,home!$B$2:$E$405,4,FALSE)</f>
        <v>#N/A</v>
      </c>
      <c r="K769" s="3" t="e">
        <f t="shared" si="952"/>
        <v>#N/A</v>
      </c>
      <c r="L769" s="3" t="e">
        <f t="shared" si="953"/>
        <v>#N/A</v>
      </c>
      <c r="M769" s="5" t="e">
        <f t="shared" si="954"/>
        <v>#N/A</v>
      </c>
      <c r="N769" s="5" t="e">
        <f t="shared" si="955"/>
        <v>#N/A</v>
      </c>
      <c r="O769" s="5" t="e">
        <f t="shared" si="956"/>
        <v>#N/A</v>
      </c>
      <c r="P769" s="5" t="e">
        <f t="shared" si="957"/>
        <v>#N/A</v>
      </c>
      <c r="Q769" s="5" t="e">
        <f t="shared" si="958"/>
        <v>#N/A</v>
      </c>
      <c r="R769" s="5" t="e">
        <f t="shared" si="959"/>
        <v>#N/A</v>
      </c>
      <c r="S769" s="5" t="e">
        <f t="shared" si="960"/>
        <v>#N/A</v>
      </c>
      <c r="T769" s="5" t="e">
        <f t="shared" si="961"/>
        <v>#N/A</v>
      </c>
      <c r="U769" s="5" t="e">
        <f t="shared" si="962"/>
        <v>#N/A</v>
      </c>
      <c r="V769" s="5" t="e">
        <f t="shared" si="963"/>
        <v>#N/A</v>
      </c>
      <c r="W769" s="5" t="e">
        <f t="shared" si="964"/>
        <v>#N/A</v>
      </c>
      <c r="X769" s="5" t="e">
        <f t="shared" si="965"/>
        <v>#N/A</v>
      </c>
      <c r="Y769" s="5" t="e">
        <f t="shared" si="966"/>
        <v>#N/A</v>
      </c>
      <c r="Z769" s="5" t="e">
        <f t="shared" si="967"/>
        <v>#N/A</v>
      </c>
      <c r="AA769" s="5" t="e">
        <f t="shared" si="968"/>
        <v>#N/A</v>
      </c>
      <c r="AB769" s="5" t="e">
        <f t="shared" si="969"/>
        <v>#N/A</v>
      </c>
      <c r="AC769" s="5" t="e">
        <f t="shared" si="970"/>
        <v>#N/A</v>
      </c>
      <c r="AD769" s="5" t="e">
        <f t="shared" si="971"/>
        <v>#N/A</v>
      </c>
      <c r="AE769" s="5" t="e">
        <f t="shared" si="972"/>
        <v>#N/A</v>
      </c>
      <c r="AF769" s="5" t="e">
        <f t="shared" si="973"/>
        <v>#N/A</v>
      </c>
      <c r="AG769" s="5" t="e">
        <f t="shared" si="974"/>
        <v>#N/A</v>
      </c>
      <c r="AH769" s="5" t="e">
        <f t="shared" si="975"/>
        <v>#N/A</v>
      </c>
      <c r="AI769" s="5" t="e">
        <f t="shared" si="976"/>
        <v>#N/A</v>
      </c>
      <c r="AJ769" s="5" t="e">
        <f t="shared" si="977"/>
        <v>#N/A</v>
      </c>
      <c r="AK769" s="5" t="e">
        <f t="shared" si="978"/>
        <v>#N/A</v>
      </c>
      <c r="AL769" s="5" t="e">
        <f t="shared" si="979"/>
        <v>#N/A</v>
      </c>
      <c r="AM769" s="5" t="e">
        <f t="shared" si="980"/>
        <v>#N/A</v>
      </c>
      <c r="AN769" s="5" t="e">
        <f t="shared" si="981"/>
        <v>#N/A</v>
      </c>
      <c r="AO769" s="5" t="e">
        <f t="shared" si="982"/>
        <v>#N/A</v>
      </c>
      <c r="AP769" s="5" t="e">
        <f t="shared" si="983"/>
        <v>#N/A</v>
      </c>
      <c r="AQ769" s="5" t="e">
        <f t="shared" si="984"/>
        <v>#N/A</v>
      </c>
      <c r="AR769" s="5" t="e">
        <f t="shared" si="985"/>
        <v>#N/A</v>
      </c>
      <c r="AS769" s="5" t="e">
        <f t="shared" si="986"/>
        <v>#N/A</v>
      </c>
      <c r="AT769" s="5" t="e">
        <f t="shared" si="987"/>
        <v>#N/A</v>
      </c>
      <c r="AU769" s="5" t="e">
        <f t="shared" si="988"/>
        <v>#N/A</v>
      </c>
      <c r="AV769" s="5" t="e">
        <f t="shared" si="989"/>
        <v>#N/A</v>
      </c>
      <c r="AW769" s="5" t="e">
        <f t="shared" si="990"/>
        <v>#N/A</v>
      </c>
      <c r="AX769" s="5" t="e">
        <f t="shared" si="991"/>
        <v>#N/A</v>
      </c>
      <c r="AY769" s="5" t="e">
        <f t="shared" si="992"/>
        <v>#N/A</v>
      </c>
      <c r="AZ769" s="5" t="e">
        <f t="shared" si="993"/>
        <v>#N/A</v>
      </c>
      <c r="BA769" s="5" t="e">
        <f t="shared" si="994"/>
        <v>#N/A</v>
      </c>
      <c r="BB769" s="5" t="e">
        <f t="shared" si="995"/>
        <v>#N/A</v>
      </c>
      <c r="BC769" s="5" t="e">
        <f t="shared" si="996"/>
        <v>#N/A</v>
      </c>
      <c r="BD769" s="5" t="e">
        <f t="shared" si="997"/>
        <v>#N/A</v>
      </c>
      <c r="BE769" s="5" t="e">
        <f t="shared" si="998"/>
        <v>#N/A</v>
      </c>
      <c r="BF769" s="5" t="e">
        <f t="shared" si="999"/>
        <v>#N/A</v>
      </c>
      <c r="BG769" s="5" t="e">
        <f t="shared" si="1000"/>
        <v>#N/A</v>
      </c>
      <c r="BH769" s="5" t="e">
        <f t="shared" si="1001"/>
        <v>#N/A</v>
      </c>
      <c r="BI769" s="5" t="e">
        <f t="shared" si="1002"/>
        <v>#N/A</v>
      </c>
      <c r="BJ769" s="8" t="e">
        <f t="shared" si="1003"/>
        <v>#N/A</v>
      </c>
      <c r="BK769" s="8" t="e">
        <f t="shared" si="1004"/>
        <v>#N/A</v>
      </c>
      <c r="BL769" s="8" t="e">
        <f t="shared" si="1005"/>
        <v>#N/A</v>
      </c>
      <c r="BM769" s="8" t="e">
        <f t="shared" si="1006"/>
        <v>#N/A</v>
      </c>
      <c r="BN769" s="8" t="e">
        <f t="shared" si="1007"/>
        <v>#N/A</v>
      </c>
    </row>
    <row r="770" spans="1:66" x14ac:dyDescent="0.25">
      <c r="A770" t="s">
        <v>342</v>
      </c>
      <c r="B770" t="s">
        <v>512</v>
      </c>
      <c r="C770" t="s">
        <v>516</v>
      </c>
      <c r="D770" s="11">
        <v>44325</v>
      </c>
      <c r="E770">
        <f>VLOOKUP(A770,home!$A$2:$E$405,3,FALSE)</f>
        <v>1.1741999999999999</v>
      </c>
      <c r="F770" t="e">
        <f>VLOOKUP(B770,home!$B$2:$E$405,3,FALSE)</f>
        <v>#N/A</v>
      </c>
      <c r="G770" t="e">
        <f>VLOOKUP(C770,away!$B$2:$E$405,4,FALSE)</f>
        <v>#N/A</v>
      </c>
      <c r="H770">
        <f>VLOOKUP(A770,away!$A$2:$E$405,3,FALSE)</f>
        <v>0.85970000000000002</v>
      </c>
      <c r="I770" t="e">
        <f>VLOOKUP(C770,away!$B$2:$E$405,3,FALSE)</f>
        <v>#N/A</v>
      </c>
      <c r="J770" t="e">
        <f>VLOOKUP(B770,home!$B$2:$E$405,4,FALSE)</f>
        <v>#N/A</v>
      </c>
      <c r="K770" s="3" t="e">
        <f t="shared" si="952"/>
        <v>#N/A</v>
      </c>
      <c r="L770" s="3" t="e">
        <f t="shared" si="953"/>
        <v>#N/A</v>
      </c>
      <c r="M770" s="5" t="e">
        <f t="shared" si="954"/>
        <v>#N/A</v>
      </c>
      <c r="N770" s="5" t="e">
        <f t="shared" si="955"/>
        <v>#N/A</v>
      </c>
      <c r="O770" s="5" t="e">
        <f t="shared" si="956"/>
        <v>#N/A</v>
      </c>
      <c r="P770" s="5" t="e">
        <f t="shared" si="957"/>
        <v>#N/A</v>
      </c>
      <c r="Q770" s="5" t="e">
        <f t="shared" si="958"/>
        <v>#N/A</v>
      </c>
      <c r="R770" s="5" t="e">
        <f t="shared" si="959"/>
        <v>#N/A</v>
      </c>
      <c r="S770" s="5" t="e">
        <f t="shared" si="960"/>
        <v>#N/A</v>
      </c>
      <c r="T770" s="5" t="e">
        <f t="shared" si="961"/>
        <v>#N/A</v>
      </c>
      <c r="U770" s="5" t="e">
        <f t="shared" si="962"/>
        <v>#N/A</v>
      </c>
      <c r="V770" s="5" t="e">
        <f t="shared" si="963"/>
        <v>#N/A</v>
      </c>
      <c r="W770" s="5" t="e">
        <f t="shared" si="964"/>
        <v>#N/A</v>
      </c>
      <c r="X770" s="5" t="e">
        <f t="shared" si="965"/>
        <v>#N/A</v>
      </c>
      <c r="Y770" s="5" t="e">
        <f t="shared" si="966"/>
        <v>#N/A</v>
      </c>
      <c r="Z770" s="5" t="e">
        <f t="shared" si="967"/>
        <v>#N/A</v>
      </c>
      <c r="AA770" s="5" t="e">
        <f t="shared" si="968"/>
        <v>#N/A</v>
      </c>
      <c r="AB770" s="5" t="e">
        <f t="shared" si="969"/>
        <v>#N/A</v>
      </c>
      <c r="AC770" s="5" t="e">
        <f t="shared" si="970"/>
        <v>#N/A</v>
      </c>
      <c r="AD770" s="5" t="e">
        <f t="shared" si="971"/>
        <v>#N/A</v>
      </c>
      <c r="AE770" s="5" t="e">
        <f t="shared" si="972"/>
        <v>#N/A</v>
      </c>
      <c r="AF770" s="5" t="e">
        <f t="shared" si="973"/>
        <v>#N/A</v>
      </c>
      <c r="AG770" s="5" t="e">
        <f t="shared" si="974"/>
        <v>#N/A</v>
      </c>
      <c r="AH770" s="5" t="e">
        <f t="shared" si="975"/>
        <v>#N/A</v>
      </c>
      <c r="AI770" s="5" t="e">
        <f t="shared" si="976"/>
        <v>#N/A</v>
      </c>
      <c r="AJ770" s="5" t="e">
        <f t="shared" si="977"/>
        <v>#N/A</v>
      </c>
      <c r="AK770" s="5" t="e">
        <f t="shared" si="978"/>
        <v>#N/A</v>
      </c>
      <c r="AL770" s="5" t="e">
        <f t="shared" si="979"/>
        <v>#N/A</v>
      </c>
      <c r="AM770" s="5" t="e">
        <f t="shared" si="980"/>
        <v>#N/A</v>
      </c>
      <c r="AN770" s="5" t="e">
        <f t="shared" si="981"/>
        <v>#N/A</v>
      </c>
      <c r="AO770" s="5" t="e">
        <f t="shared" si="982"/>
        <v>#N/A</v>
      </c>
      <c r="AP770" s="5" t="e">
        <f t="shared" si="983"/>
        <v>#N/A</v>
      </c>
      <c r="AQ770" s="5" t="e">
        <f t="shared" si="984"/>
        <v>#N/A</v>
      </c>
      <c r="AR770" s="5" t="e">
        <f t="shared" si="985"/>
        <v>#N/A</v>
      </c>
      <c r="AS770" s="5" t="e">
        <f t="shared" si="986"/>
        <v>#N/A</v>
      </c>
      <c r="AT770" s="5" t="e">
        <f t="shared" si="987"/>
        <v>#N/A</v>
      </c>
      <c r="AU770" s="5" t="e">
        <f t="shared" si="988"/>
        <v>#N/A</v>
      </c>
      <c r="AV770" s="5" t="e">
        <f t="shared" si="989"/>
        <v>#N/A</v>
      </c>
      <c r="AW770" s="5" t="e">
        <f t="shared" si="990"/>
        <v>#N/A</v>
      </c>
      <c r="AX770" s="5" t="e">
        <f t="shared" si="991"/>
        <v>#N/A</v>
      </c>
      <c r="AY770" s="5" t="e">
        <f t="shared" si="992"/>
        <v>#N/A</v>
      </c>
      <c r="AZ770" s="5" t="e">
        <f t="shared" si="993"/>
        <v>#N/A</v>
      </c>
      <c r="BA770" s="5" t="e">
        <f t="shared" si="994"/>
        <v>#N/A</v>
      </c>
      <c r="BB770" s="5" t="e">
        <f t="shared" si="995"/>
        <v>#N/A</v>
      </c>
      <c r="BC770" s="5" t="e">
        <f t="shared" si="996"/>
        <v>#N/A</v>
      </c>
      <c r="BD770" s="5" t="e">
        <f t="shared" si="997"/>
        <v>#N/A</v>
      </c>
      <c r="BE770" s="5" t="e">
        <f t="shared" si="998"/>
        <v>#N/A</v>
      </c>
      <c r="BF770" s="5" t="e">
        <f t="shared" si="999"/>
        <v>#N/A</v>
      </c>
      <c r="BG770" s="5" t="e">
        <f t="shared" si="1000"/>
        <v>#N/A</v>
      </c>
      <c r="BH770" s="5" t="e">
        <f t="shared" si="1001"/>
        <v>#N/A</v>
      </c>
      <c r="BI770" s="5" t="e">
        <f t="shared" si="1002"/>
        <v>#N/A</v>
      </c>
      <c r="BJ770" s="8" t="e">
        <f t="shared" si="1003"/>
        <v>#N/A</v>
      </c>
      <c r="BK770" s="8" t="e">
        <f t="shared" si="1004"/>
        <v>#N/A</v>
      </c>
      <c r="BL770" s="8" t="e">
        <f t="shared" si="1005"/>
        <v>#N/A</v>
      </c>
      <c r="BM770" s="8" t="e">
        <f t="shared" si="1006"/>
        <v>#N/A</v>
      </c>
      <c r="BN770" s="8" t="e">
        <f t="shared" si="1007"/>
        <v>#N/A</v>
      </c>
    </row>
    <row r="771" spans="1:66" x14ac:dyDescent="0.25">
      <c r="A771" t="s">
        <v>342</v>
      </c>
      <c r="B771" t="s">
        <v>346</v>
      </c>
      <c r="C771" t="s">
        <v>436</v>
      </c>
      <c r="D771" s="11">
        <v>44325</v>
      </c>
      <c r="E771">
        <f>VLOOKUP(A771,home!$A$2:$E$405,3,FALSE)</f>
        <v>1.1741999999999999</v>
      </c>
      <c r="F771">
        <f>VLOOKUP(B771,home!$B$2:$E$405,3,FALSE)</f>
        <v>0.80910000000000004</v>
      </c>
      <c r="G771">
        <f>VLOOKUP(C771,away!$B$2:$E$405,4,FALSE)</f>
        <v>1.0544</v>
      </c>
      <c r="H771">
        <f>VLOOKUP(A771,away!$A$2:$E$405,3,FALSE)</f>
        <v>0.85970000000000002</v>
      </c>
      <c r="I771">
        <f>VLOOKUP(C771,away!$B$2:$E$405,3,FALSE)</f>
        <v>0.77549999999999997</v>
      </c>
      <c r="J771">
        <f>VLOOKUP(B771,home!$B$2:$E$405,4,FALSE)</f>
        <v>1.1632</v>
      </c>
      <c r="K771" s="3">
        <f t="shared" si="952"/>
        <v>1.0017276799679999</v>
      </c>
      <c r="L771" s="3">
        <f t="shared" si="953"/>
        <v>0.77550235751999996</v>
      </c>
      <c r="M771" s="5">
        <f t="shared" si="954"/>
        <v>0.16910591616669146</v>
      </c>
      <c r="N771" s="5">
        <f t="shared" si="955"/>
        <v>0.16939807707052293</v>
      </c>
      <c r="O771" s="5">
        <f t="shared" si="956"/>
        <v>0.13114203665784874</v>
      </c>
      <c r="P771" s="5">
        <f t="shared" si="957"/>
        <v>0.13136860812754519</v>
      </c>
      <c r="Q771" s="5">
        <f t="shared" si="958"/>
        <v>8.4845371367447672E-2</v>
      </c>
      <c r="R771" s="5">
        <f t="shared" si="959"/>
        <v>5.0850479299067962E-2</v>
      </c>
      <c r="S771" s="5">
        <f t="shared" si="960"/>
        <v>2.5513168895222468E-2</v>
      </c>
      <c r="T771" s="5">
        <f t="shared" si="961"/>
        <v>6.5797785520115587E-2</v>
      </c>
      <c r="U771" s="5">
        <f t="shared" si="962"/>
        <v>5.0938332653516147E-2</v>
      </c>
      <c r="V771" s="5">
        <f t="shared" si="963"/>
        <v>2.2021895196831557E-3</v>
      </c>
      <c r="W771" s="5">
        <f t="shared" si="964"/>
        <v>2.8330652338645582E-2</v>
      </c>
      <c r="X771" s="5">
        <f t="shared" si="965"/>
        <v>2.1970487678699153E-2</v>
      </c>
      <c r="Y771" s="5">
        <f t="shared" si="966"/>
        <v>8.5190824953476491E-3</v>
      </c>
      <c r="Z771" s="5">
        <f t="shared" si="967"/>
        <v>1.3144888859149721E-2</v>
      </c>
      <c r="AA771" s="5">
        <f t="shared" si="968"/>
        <v>1.3167599020313258E-2</v>
      </c>
      <c r="AB771" s="5">
        <f t="shared" si="969"/>
        <v>6.5951742086836533E-3</v>
      </c>
      <c r="AC771" s="5">
        <f t="shared" si="970"/>
        <v>1.0692210634601457E-4</v>
      </c>
      <c r="AD771" s="5">
        <f t="shared" si="971"/>
        <v>7.0948996597928566E-3</v>
      </c>
      <c r="AE771" s="5">
        <f t="shared" si="972"/>
        <v>5.5021114125372072E-3</v>
      </c>
      <c r="AF771" s="5">
        <f t="shared" si="973"/>
        <v>2.1334501858801501E-3</v>
      </c>
      <c r="AG771" s="5">
        <f t="shared" si="974"/>
        <v>5.5149854960051287E-4</v>
      </c>
      <c r="AH771" s="5">
        <f t="shared" si="975"/>
        <v>2.5484730749022475E-3</v>
      </c>
      <c r="AI771" s="5">
        <f t="shared" si="976"/>
        <v>2.5528760207827426E-3</v>
      </c>
      <c r="AJ771" s="5">
        <f t="shared" si="977"/>
        <v>1.2786432867723182E-3</v>
      </c>
      <c r="AK771" s="5">
        <f t="shared" si="978"/>
        <v>4.2695079105503083E-4</v>
      </c>
      <c r="AL771" s="5">
        <f t="shared" si="979"/>
        <v>3.3224640762764691E-6</v>
      </c>
      <c r="AM771" s="5">
        <f t="shared" si="980"/>
        <v>1.4214314751620108E-3</v>
      </c>
      <c r="AN771" s="5">
        <f t="shared" si="981"/>
        <v>1.1023234600412708E-3</v>
      </c>
      <c r="AO771" s="5">
        <f t="shared" si="982"/>
        <v>4.274272210058044E-4</v>
      </c>
      <c r="AP771" s="5">
        <f t="shared" si="983"/>
        <v>1.104902725194078E-4</v>
      </c>
      <c r="AQ771" s="5">
        <f t="shared" si="984"/>
        <v>2.1421366705456999E-5</v>
      </c>
      <c r="AR771" s="5">
        <f t="shared" si="985"/>
        <v>3.9526937553258741E-4</v>
      </c>
      <c r="AS771" s="5">
        <f t="shared" si="986"/>
        <v>3.9595227451465887E-4</v>
      </c>
      <c r="AT771" s="5">
        <f t="shared" si="987"/>
        <v>1.9831817666381089E-4</v>
      </c>
      <c r="AU771" s="5">
        <f t="shared" si="988"/>
        <v>6.6220269001641098E-5</v>
      </c>
      <c r="AV771" s="5">
        <f t="shared" si="989"/>
        <v>1.6583669108467695E-5</v>
      </c>
      <c r="AW771" s="5">
        <f t="shared" si="990"/>
        <v>7.1695284093755912E-8</v>
      </c>
      <c r="AX771" s="5">
        <f t="shared" si="991"/>
        <v>2.3731454230792201E-4</v>
      </c>
      <c r="AY771" s="5">
        <f t="shared" si="992"/>
        <v>1.8403798703357332E-4</v>
      </c>
      <c r="AZ771" s="5">
        <f t="shared" si="993"/>
        <v>7.1360946408885622E-5</v>
      </c>
      <c r="BA771" s="5">
        <f t="shared" si="994"/>
        <v>1.8446860724983064E-5</v>
      </c>
      <c r="BB771" s="5">
        <f t="shared" si="995"/>
        <v>3.5763959952668642E-6</v>
      </c>
      <c r="BC771" s="5">
        <f t="shared" si="996"/>
        <v>5.5470070515090821E-7</v>
      </c>
      <c r="BD771" s="5">
        <f t="shared" si="997"/>
        <v>5.1088722096829924E-5</v>
      </c>
      <c r="BE771" s="5">
        <f t="shared" si="998"/>
        <v>5.1176987058587323E-5</v>
      </c>
      <c r="BF771" s="5">
        <f t="shared" si="999"/>
        <v>2.5632702256975517E-5</v>
      </c>
      <c r="BG771" s="5">
        <f t="shared" si="1000"/>
        <v>8.5589957877302023E-6</v>
      </c>
      <c r="BH771" s="5">
        <f t="shared" si="1001"/>
        <v>2.1434457483247148E-6</v>
      </c>
      <c r="BI771" s="5">
        <f t="shared" si="1002"/>
        <v>4.2942978732131816E-7</v>
      </c>
      <c r="BJ771" s="8">
        <f t="shared" si="1003"/>
        <v>0.3977418015071989</v>
      </c>
      <c r="BK771" s="8">
        <f t="shared" si="1004"/>
        <v>0.32848416526659813</v>
      </c>
      <c r="BL771" s="8">
        <f t="shared" si="1005"/>
        <v>0.260711939060499</v>
      </c>
      <c r="BM771" s="8">
        <f t="shared" si="1006"/>
        <v>0.26318833971257238</v>
      </c>
      <c r="BN771" s="8">
        <f t="shared" si="1007"/>
        <v>0.73671048868912381</v>
      </c>
    </row>
    <row r="772" spans="1:66" x14ac:dyDescent="0.25">
      <c r="A772" t="s">
        <v>342</v>
      </c>
      <c r="B772" t="s">
        <v>402</v>
      </c>
      <c r="C772" t="s">
        <v>392</v>
      </c>
      <c r="D772" s="11">
        <v>44325</v>
      </c>
      <c r="E772">
        <f>VLOOKUP(A772,home!$A$2:$E$405,3,FALSE)</f>
        <v>1.1741999999999999</v>
      </c>
      <c r="F772">
        <f>VLOOKUP(B772,home!$B$2:$E$405,3,FALSE)</f>
        <v>0.80910000000000004</v>
      </c>
      <c r="G772">
        <f>VLOOKUP(C772,away!$B$2:$E$405,4,FALSE)</f>
        <v>1.2775000000000001</v>
      </c>
      <c r="H772">
        <f>VLOOKUP(A772,away!$A$2:$E$405,3,FALSE)</f>
        <v>0.85970000000000002</v>
      </c>
      <c r="I772">
        <f>VLOOKUP(C772,away!$B$2:$E$405,3,FALSE)</f>
        <v>0.63980000000000004</v>
      </c>
      <c r="J772">
        <f>VLOOKUP(B772,home!$B$2:$E$405,4,FALSE)</f>
        <v>0.93059999999999998</v>
      </c>
      <c r="K772" s="3">
        <f t="shared" si="952"/>
        <v>1.21368276855</v>
      </c>
      <c r="L772" s="3">
        <f t="shared" si="953"/>
        <v>0.51186355743599998</v>
      </c>
      <c r="M772" s="5">
        <f t="shared" si="954"/>
        <v>0.17807573778970934</v>
      </c>
      <c r="N772" s="5">
        <f t="shared" si="955"/>
        <v>0.2161274544521983</v>
      </c>
      <c r="O772" s="5">
        <f t="shared" si="956"/>
        <v>9.1150480638080955E-2</v>
      </c>
      <c r="P772" s="5">
        <f t="shared" si="957"/>
        <v>0.11062776769548928</v>
      </c>
      <c r="Q772" s="5">
        <f t="shared" si="958"/>
        <v>0.13115508363960401</v>
      </c>
      <c r="R772" s="5">
        <f t="shared" si="959"/>
        <v>2.3328304640704678E-2</v>
      </c>
      <c r="S772" s="5">
        <f t="shared" si="960"/>
        <v>1.7181598034061857E-2</v>
      </c>
      <c r="T772" s="5">
        <f t="shared" si="961"/>
        <v>6.7133507687583832E-2</v>
      </c>
      <c r="U772" s="5">
        <f t="shared" si="962"/>
        <v>2.8313161361908271E-2</v>
      </c>
      <c r="V772" s="5">
        <f t="shared" si="963"/>
        <v>1.1859884011787361E-3</v>
      </c>
      <c r="W772" s="5">
        <f t="shared" si="964"/>
        <v>5.306022167370715E-2</v>
      </c>
      <c r="X772" s="5">
        <f t="shared" si="965"/>
        <v>2.715959382424649E-2</v>
      </c>
      <c r="Y772" s="5">
        <f t="shared" si="966"/>
        <v>6.9510031566978126E-3</v>
      </c>
      <c r="Z772" s="5">
        <f t="shared" si="967"/>
        <v>3.9803030007806153E-3</v>
      </c>
      <c r="AA772" s="5">
        <f t="shared" si="968"/>
        <v>4.8308251656552902E-3</v>
      </c>
      <c r="AB772" s="5">
        <f t="shared" si="969"/>
        <v>2.9315446307167626E-3</v>
      </c>
      <c r="AC772" s="5">
        <f t="shared" si="970"/>
        <v>4.6048963127870253E-5</v>
      </c>
      <c r="AD772" s="5">
        <f t="shared" si="971"/>
        <v>1.6099569185205394E-2</v>
      </c>
      <c r="AE772" s="5">
        <f t="shared" si="972"/>
        <v>8.2407827563262363E-3</v>
      </c>
      <c r="AF772" s="5">
        <f t="shared" si="973"/>
        <v>2.1090781888551966E-3</v>
      </c>
      <c r="AG772" s="5">
        <f t="shared" si="974"/>
        <v>3.5985342155269898E-4</v>
      </c>
      <c r="AH772" s="5">
        <f t="shared" si="975"/>
        <v>5.0934301341318787E-4</v>
      </c>
      <c r="AI772" s="5">
        <f t="shared" si="976"/>
        <v>6.181808386609177E-4</v>
      </c>
      <c r="AJ772" s="5">
        <f t="shared" si="977"/>
        <v>3.7513771586527168E-4</v>
      </c>
      <c r="AK772" s="5">
        <f t="shared" si="978"/>
        <v>1.5176606052629541E-4</v>
      </c>
      <c r="AL772" s="5">
        <f t="shared" si="979"/>
        <v>1.1442982763983406E-6</v>
      </c>
      <c r="AM772" s="5">
        <f t="shared" si="980"/>
        <v>3.9079539402324687E-3</v>
      </c>
      <c r="AN772" s="5">
        <f t="shared" si="981"/>
        <v>2.0003392061434247E-3</v>
      </c>
      <c r="AO772" s="5">
        <f t="shared" si="982"/>
        <v>5.119503710676388E-4</v>
      </c>
      <c r="AP772" s="5">
        <f t="shared" si="983"/>
        <v>8.7349579388453955E-5</v>
      </c>
      <c r="AQ772" s="5">
        <f t="shared" si="984"/>
        <v>1.1177766611578083E-5</v>
      </c>
      <c r="AR772" s="5">
        <f t="shared" si="985"/>
        <v>5.2142825360169332E-5</v>
      </c>
      <c r="AS772" s="5">
        <f t="shared" si="986"/>
        <v>6.3284848643149473E-5</v>
      </c>
      <c r="AT772" s="5">
        <f t="shared" si="987"/>
        <v>3.8403865154242678E-5</v>
      </c>
      <c r="AU772" s="5">
        <f t="shared" si="988"/>
        <v>1.5536703127807376E-5</v>
      </c>
      <c r="AV772" s="5">
        <f t="shared" si="989"/>
        <v>4.7141572165741735E-6</v>
      </c>
      <c r="AW772" s="5">
        <f t="shared" si="990"/>
        <v>1.9746773271712025E-8</v>
      </c>
      <c r="AX772" s="5">
        <f t="shared" si="991"/>
        <v>7.9050272625787047E-4</v>
      </c>
      <c r="AY772" s="5">
        <f t="shared" si="992"/>
        <v>4.0462953762521008E-4</v>
      </c>
      <c r="AZ772" s="5">
        <f t="shared" si="993"/>
        <v>1.0355755728626192E-4</v>
      </c>
      <c r="BA772" s="5">
        <f t="shared" si="994"/>
        <v>1.766911322397613E-5</v>
      </c>
      <c r="BB772" s="5">
        <f t="shared" si="995"/>
        <v>2.2610437878909729E-6</v>
      </c>
      <c r="BC772" s="5">
        <f t="shared" si="996"/>
        <v>2.3146918335768846E-7</v>
      </c>
      <c r="BD772" s="5">
        <f t="shared" si="997"/>
        <v>4.4483353472700568E-6</v>
      </c>
      <c r="BE772" s="5">
        <f t="shared" si="998"/>
        <v>5.3988679597135486E-6</v>
      </c>
      <c r="BF772" s="5">
        <f t="shared" si="999"/>
        <v>3.2762565061905145E-6</v>
      </c>
      <c r="BG772" s="5">
        <f t="shared" si="1000"/>
        <v>1.3254453556377516E-6</v>
      </c>
      <c r="BH772" s="5">
        <f t="shared" si="1001"/>
        <v>4.0216754719804123E-7</v>
      </c>
      <c r="BI772" s="5">
        <f t="shared" si="1002"/>
        <v>9.7620764420856263E-8</v>
      </c>
      <c r="BJ772" s="8">
        <f t="shared" si="1003"/>
        <v>0.53623377029678532</v>
      </c>
      <c r="BK772" s="8">
        <f t="shared" si="1004"/>
        <v>0.30752291471946869</v>
      </c>
      <c r="BL772" s="8">
        <f t="shared" si="1005"/>
        <v>0.15239777515851402</v>
      </c>
      <c r="BM772" s="8">
        <f t="shared" si="1006"/>
        <v>0.24926532452891004</v>
      </c>
      <c r="BN772" s="8">
        <f t="shared" si="1007"/>
        <v>0.75046482885578658</v>
      </c>
    </row>
    <row r="773" spans="1:66" s="15" customFormat="1" x14ac:dyDescent="0.25">
      <c r="A773" t="s">
        <v>99</v>
      </c>
      <c r="B773" t="s">
        <v>125</v>
      </c>
      <c r="C773" t="s">
        <v>106</v>
      </c>
      <c r="D773" s="11">
        <v>44356</v>
      </c>
      <c r="E773">
        <f>VLOOKUP(A773,home!$A$2:$E$405,3,FALSE)</f>
        <v>1.3478000000000001</v>
      </c>
      <c r="F773">
        <f>VLOOKUP(B773,home!$B$2:$E$405,3,FALSE)</f>
        <v>0.93100000000000005</v>
      </c>
      <c r="G773">
        <f>VLOOKUP(C773,away!$B$2:$E$405,4,FALSE)</f>
        <v>1</v>
      </c>
      <c r="H773">
        <f>VLOOKUP(A773,away!$A$2:$E$405,3,FALSE)</f>
        <v>1.2736000000000001</v>
      </c>
      <c r="I773">
        <f>VLOOKUP(C773,away!$B$2:$E$405,3,FALSE)</f>
        <v>0.99</v>
      </c>
      <c r="J773">
        <f>VLOOKUP(B773,home!$B$2:$E$405,4,FALSE)</f>
        <v>0.90939999999999999</v>
      </c>
      <c r="K773" s="3">
        <f t="shared" si="952"/>
        <v>1.2548018000000001</v>
      </c>
      <c r="L773" s="3">
        <f t="shared" si="953"/>
        <v>1.1466297215999999</v>
      </c>
      <c r="M773" s="5">
        <f t="shared" si="954"/>
        <v>9.058818148750096E-2</v>
      </c>
      <c r="N773" s="5">
        <f t="shared" si="955"/>
        <v>0.11367021318924289</v>
      </c>
      <c r="O773" s="5">
        <f t="shared" si="956"/>
        <v>0.10387110131926347</v>
      </c>
      <c r="P773" s="5">
        <f t="shared" si="957"/>
        <v>0.1303376449033942</v>
      </c>
      <c r="Q773" s="5">
        <f t="shared" si="958"/>
        <v>7.131679405812287E-2</v>
      </c>
      <c r="R773" s="5">
        <f t="shared" si="959"/>
        <v>5.9550845993996258E-2</v>
      </c>
      <c r="S773" s="5">
        <f t="shared" si="960"/>
        <v>4.6882224038538686E-2</v>
      </c>
      <c r="T773" s="5">
        <f t="shared" si="961"/>
        <v>8.1773955716269942E-2</v>
      </c>
      <c r="U773" s="5">
        <f t="shared" si="962"/>
        <v>7.4724508744789309E-2</v>
      </c>
      <c r="V773" s="5">
        <f t="shared" si="963"/>
        <v>7.4948686200669769E-3</v>
      </c>
      <c r="W773" s="5">
        <f t="shared" si="964"/>
        <v>2.9829480518120639E-2</v>
      </c>
      <c r="X773" s="5">
        <f t="shared" si="965"/>
        <v>3.4203368941965288E-2</v>
      </c>
      <c r="Y773" s="5">
        <f t="shared" si="966"/>
        <v>1.9609299703853878E-2</v>
      </c>
      <c r="Z773" s="5">
        <f t="shared" si="967"/>
        <v>2.2760923321046796E-2</v>
      </c>
      <c r="AA773" s="5">
        <f t="shared" si="968"/>
        <v>2.8560447552911501E-2</v>
      </c>
      <c r="AB773" s="5">
        <f t="shared" si="969"/>
        <v>1.7918850499099477E-2</v>
      </c>
      <c r="AC773" s="5">
        <f t="shared" si="970"/>
        <v>6.7397279973454985E-4</v>
      </c>
      <c r="AD773" s="5">
        <f t="shared" si="971"/>
        <v>9.3575214618006712E-3</v>
      </c>
      <c r="AE773" s="5">
        <f t="shared" si="972"/>
        <v>1.0729612228610526E-2</v>
      </c>
      <c r="AF773" s="5">
        <f t="shared" si="973"/>
        <v>6.1514461412838246E-3</v>
      </c>
      <c r="AG773" s="5">
        <f t="shared" si="974"/>
        <v>2.3511436588058879E-3</v>
      </c>
      <c r="AH773" s="5">
        <f t="shared" si="975"/>
        <v>6.5245877927427058E-3</v>
      </c>
      <c r="AI773" s="5">
        <f t="shared" si="976"/>
        <v>8.1870645065915751E-3</v>
      </c>
      <c r="AJ773" s="5">
        <f t="shared" si="977"/>
        <v>5.13657163979361E-3</v>
      </c>
      <c r="AK773" s="5">
        <f t="shared" si="978"/>
        <v>2.1484597798139922E-3</v>
      </c>
      <c r="AL773" s="5">
        <f t="shared" si="979"/>
        <v>3.8788294898476815E-5</v>
      </c>
      <c r="AM773" s="5">
        <f t="shared" si="980"/>
        <v>2.3483669547612221E-3</v>
      </c>
      <c r="AN773" s="5">
        <f t="shared" si="981"/>
        <v>2.6927073475524993E-3</v>
      </c>
      <c r="AO773" s="5">
        <f t="shared" si="982"/>
        <v>1.5437691381371991E-3</v>
      </c>
      <c r="AP773" s="5">
        <f t="shared" si="983"/>
        <v>5.9004385902564267E-4</v>
      </c>
      <c r="AQ773" s="5">
        <f t="shared" si="984"/>
        <v>1.691404564515905E-4</v>
      </c>
      <c r="AR773" s="5">
        <f t="shared" si="985"/>
        <v>1.4962572568694649E-3</v>
      </c>
      <c r="AS773" s="5">
        <f t="shared" si="986"/>
        <v>1.877506299182867E-3</v>
      </c>
      <c r="AT773" s="5">
        <f t="shared" si="987"/>
        <v>1.1779491418630003E-3</v>
      </c>
      <c r="AU773" s="5">
        <f t="shared" si="988"/>
        <v>4.9269756783938288E-4</v>
      </c>
      <c r="AV773" s="5">
        <f t="shared" si="989"/>
        <v>1.5455944874511983E-4</v>
      </c>
      <c r="AW773" s="5">
        <f t="shared" si="990"/>
        <v>1.5502313521939697E-6</v>
      </c>
      <c r="AX773" s="5">
        <f t="shared" si="991"/>
        <v>4.9112251364915021E-4</v>
      </c>
      <c r="AY773" s="5">
        <f t="shared" si="992"/>
        <v>5.6313567109701724E-4</v>
      </c>
      <c r="AZ773" s="5">
        <f t="shared" si="993"/>
        <v>3.2285404888650115E-4</v>
      </c>
      <c r="BA773" s="5">
        <f t="shared" si="994"/>
        <v>1.2339801606405383E-4</v>
      </c>
      <c r="BB773" s="5">
        <f t="shared" si="995"/>
        <v>3.5372958201379576E-5</v>
      </c>
      <c r="BC773" s="5">
        <f t="shared" si="996"/>
        <v>8.1119370429232563E-6</v>
      </c>
      <c r="BD773" s="5">
        <f t="shared" si="997"/>
        <v>2.859421736477023E-4</v>
      </c>
      <c r="BE773" s="5">
        <f t="shared" si="998"/>
        <v>3.5880075418904942E-4</v>
      </c>
      <c r="BF773" s="5">
        <f t="shared" si="999"/>
        <v>2.2511191609888841E-4</v>
      </c>
      <c r="BG773" s="5">
        <f t="shared" si="1000"/>
        <v>9.4156945840778093E-5</v>
      </c>
      <c r="BH773" s="5">
        <f t="shared" si="1001"/>
        <v>2.9537076280877694E-5</v>
      </c>
      <c r="BI773" s="5">
        <f t="shared" si="1002"/>
        <v>7.4126352967965253E-6</v>
      </c>
      <c r="BJ773" s="8">
        <f t="shared" si="1003"/>
        <v>0.3878808585189456</v>
      </c>
      <c r="BK773" s="8">
        <f t="shared" si="1004"/>
        <v>0.27657881581523081</v>
      </c>
      <c r="BL773" s="8">
        <f t="shared" si="1005"/>
        <v>0.31282236904485572</v>
      </c>
      <c r="BM773" s="8">
        <f t="shared" si="1006"/>
        <v>0.43014660030881341</v>
      </c>
      <c r="BN773" s="8">
        <f t="shared" si="1007"/>
        <v>0.56933478095152068</v>
      </c>
    </row>
    <row r="774" spans="1:66" s="15" customFormat="1" x14ac:dyDescent="0.25">
      <c r="A774" s="15" t="s">
        <v>342</v>
      </c>
      <c r="B774" s="15" t="s">
        <v>390</v>
      </c>
      <c r="C774" s="15" t="s">
        <v>406</v>
      </c>
      <c r="D774" s="23">
        <v>44356</v>
      </c>
      <c r="E774" s="15">
        <f>VLOOKUP(A774,home!$A$2:$E$405,3,FALSE)</f>
        <v>1.1741999999999999</v>
      </c>
      <c r="F774" s="15">
        <f>VLOOKUP(B774,home!$B$2:$E$405,3,FALSE)</f>
        <v>0.65390000000000004</v>
      </c>
      <c r="G774" s="15">
        <f>VLOOKUP(C774,away!$B$2:$E$405,4,FALSE)</f>
        <v>0.93679999999999997</v>
      </c>
      <c r="H774" s="15">
        <f>VLOOKUP(A774,away!$A$2:$E$405,3,FALSE)</f>
        <v>0.85970000000000002</v>
      </c>
      <c r="I774" s="15">
        <f>VLOOKUP(C774,away!$B$2:$E$405,3,FALSE)</f>
        <v>0.98870000000000002</v>
      </c>
      <c r="J774" s="15">
        <f>VLOOKUP(B774,home!$B$2:$E$405,4,FALSE)</f>
        <v>0.97</v>
      </c>
      <c r="K774" s="20">
        <f t="shared" si="952"/>
        <v>0.71928382718399997</v>
      </c>
      <c r="L774" s="20">
        <f t="shared" si="953"/>
        <v>0.82448582830000006</v>
      </c>
      <c r="M774" s="21">
        <f t="shared" si="954"/>
        <v>0.21357447983027505</v>
      </c>
      <c r="N774" s="21">
        <f t="shared" si="955"/>
        <v>0.15362066924115225</v>
      </c>
      <c r="O774" s="21">
        <f t="shared" si="956"/>
        <v>0.17608913190660599</v>
      </c>
      <c r="P774" s="21">
        <f t="shared" si="957"/>
        <v>0.12665806472329175</v>
      </c>
      <c r="Q774" s="21">
        <f t="shared" si="958"/>
        <v>5.5248431453171674E-2</v>
      </c>
      <c r="R774" s="21">
        <f t="shared" si="959"/>
        <v>7.2591496887322998E-2</v>
      </c>
      <c r="S774" s="21">
        <f t="shared" si="960"/>
        <v>1.8778303208555329E-2</v>
      </c>
      <c r="T774" s="21">
        <f t="shared" si="961"/>
        <v>4.5551548768944024E-2</v>
      </c>
      <c r="U774" s="21">
        <f t="shared" si="962"/>
        <v>5.2213889702129104E-2</v>
      </c>
      <c r="V774" s="21">
        <f t="shared" si="963"/>
        <v>1.2373635782040907E-3</v>
      </c>
      <c r="W774" s="21">
        <f t="shared" si="964"/>
        <v>1.3246434407183405E-2</v>
      </c>
      <c r="X774" s="21">
        <f t="shared" si="965"/>
        <v>1.0921497444228229E-2</v>
      </c>
      <c r="Y774" s="21">
        <f t="shared" si="966"/>
        <v>4.5023099332904227E-3</v>
      </c>
      <c r="Z774" s="21">
        <f t="shared" si="967"/>
        <v>1.9950220146227129E-2</v>
      </c>
      <c r="AA774" s="21">
        <f t="shared" si="968"/>
        <v>1.4349870699941586E-2</v>
      </c>
      <c r="AB774" s="21">
        <f t="shared" si="969"/>
        <v>5.160814958324763E-3</v>
      </c>
      <c r="AC774" s="21">
        <f t="shared" si="970"/>
        <v>4.5862828595837677E-5</v>
      </c>
      <c r="AD774" s="21">
        <f t="shared" si="971"/>
        <v>2.381986509235174E-3</v>
      </c>
      <c r="AE774" s="21">
        <f t="shared" si="972"/>
        <v>1.9639141200661881E-3</v>
      </c>
      <c r="AF774" s="21">
        <f t="shared" si="973"/>
        <v>8.0960967999641842E-4</v>
      </c>
      <c r="AG774" s="21">
        <f t="shared" si="974"/>
        <v>2.2250390253718169E-4</v>
      </c>
      <c r="AH774" s="21">
        <f t="shared" si="975"/>
        <v>4.1121684455073552E-3</v>
      </c>
      <c r="AI774" s="21">
        <f t="shared" si="976"/>
        <v>2.9578162575098097E-3</v>
      </c>
      <c r="AJ774" s="21">
        <f t="shared" si="977"/>
        <v>1.0637546989043555E-3</v>
      </c>
      <c r="AK774" s="21">
        <f t="shared" si="978"/>
        <v>2.5504718367096288E-4</v>
      </c>
      <c r="AL774" s="21">
        <f t="shared" si="979"/>
        <v>1.0879384310899142E-6</v>
      </c>
      <c r="AM774" s="21">
        <f t="shared" si="980"/>
        <v>3.4266487453266662E-4</v>
      </c>
      <c r="AN774" s="21">
        <f t="shared" si="981"/>
        <v>2.8252233290838126E-4</v>
      </c>
      <c r="AO774" s="21">
        <f t="shared" si="982"/>
        <v>1.1646782983060753E-4</v>
      </c>
      <c r="AP774" s="21">
        <f t="shared" si="983"/>
        <v>3.2008691716063974E-5</v>
      </c>
      <c r="AQ774" s="21">
        <f t="shared" si="984"/>
        <v>6.5976781755795879E-6</v>
      </c>
      <c r="AR774" s="21">
        <f t="shared" si="985"/>
        <v>6.7808492138065127E-4</v>
      </c>
      <c r="AS774" s="21">
        <f t="shared" si="986"/>
        <v>4.8773551740643653E-4</v>
      </c>
      <c r="AT774" s="21">
        <f t="shared" si="987"/>
        <v>1.75410134806835E-4</v>
      </c>
      <c r="AU774" s="21">
        <f t="shared" si="988"/>
        <v>4.2056557696907229E-5</v>
      </c>
      <c r="AV774" s="21">
        <f t="shared" si="989"/>
        <v>7.5626504446040334E-6</v>
      </c>
      <c r="AW774" s="21">
        <f t="shared" si="990"/>
        <v>1.7921951933147059E-8</v>
      </c>
      <c r="AX774" s="21">
        <f t="shared" si="991"/>
        <v>4.1078883732563577E-5</v>
      </c>
      <c r="AY774" s="21">
        <f t="shared" si="992"/>
        <v>3.3868957479882077E-5</v>
      </c>
      <c r="AZ774" s="21">
        <f t="shared" si="993"/>
        <v>1.3962237730729028E-5</v>
      </c>
      <c r="BA774" s="21">
        <f t="shared" si="994"/>
        <v>3.8372223801138791E-6</v>
      </c>
      <c r="BB774" s="21">
        <f t="shared" si="995"/>
        <v>7.909338681098722E-7</v>
      </c>
      <c r="BC774" s="21">
        <f t="shared" si="996"/>
        <v>1.3042275307581824E-7</v>
      </c>
      <c r="BD774" s="21">
        <f t="shared" si="997"/>
        <v>9.3178568010377755E-5</v>
      </c>
      <c r="BE774" s="21">
        <f t="shared" si="998"/>
        <v>6.7021837010029125E-5</v>
      </c>
      <c r="BF774" s="21">
        <f t="shared" si="999"/>
        <v>2.4103861714737996E-5</v>
      </c>
      <c r="BG774" s="21">
        <f t="shared" si="1000"/>
        <v>5.7791726346968812E-6</v>
      </c>
      <c r="BH774" s="21">
        <f t="shared" si="1001"/>
        <v>1.0392163526604531E-6</v>
      </c>
      <c r="BI774" s="21">
        <f t="shared" si="1002"/>
        <v>1.494983030827617E-7</v>
      </c>
      <c r="BJ774" s="22">
        <f t="shared" si="1003"/>
        <v>0.28934283552491274</v>
      </c>
      <c r="BK774" s="22">
        <f t="shared" si="1004"/>
        <v>0.36032903106483294</v>
      </c>
      <c r="BL774" s="22">
        <f t="shared" si="1005"/>
        <v>0.33037611267567796</v>
      </c>
      <c r="BM774" s="22">
        <f t="shared" si="1006"/>
        <v>0.20218207433430321</v>
      </c>
      <c r="BN774" s="22">
        <f t="shared" si="1007"/>
        <v>0.79778227404181978</v>
      </c>
    </row>
    <row r="775" spans="1:66" x14ac:dyDescent="0.25">
      <c r="A775" s="10" t="s">
        <v>69</v>
      </c>
      <c r="B775" s="10" t="s">
        <v>263</v>
      </c>
      <c r="C775" s="10" t="s">
        <v>259</v>
      </c>
      <c r="D775" s="10"/>
      <c r="E775">
        <f>VLOOKUP(A775,home!$A$2:$E$405,3,FALSE)</f>
        <v>1.3526</v>
      </c>
      <c r="F775">
        <f>VLOOKUP(B775,home!$B$2:$E$405,3,FALSE)</f>
        <v>0.7782</v>
      </c>
      <c r="G775">
        <f>VLOOKUP(C775,away!$B$2:$E$405,4,FALSE)</f>
        <v>0.9728</v>
      </c>
      <c r="H775">
        <f>VLOOKUP(A775,away!$A$2:$E$405,3,FALSE)</f>
        <v>1.3421000000000001</v>
      </c>
      <c r="I775">
        <f>VLOOKUP(C775,away!$B$2:$E$405,3,FALSE)</f>
        <v>1.2941</v>
      </c>
      <c r="J775">
        <f>VLOOKUP(B775,home!$B$2:$E$405,4,FALSE)</f>
        <v>1.2548999999999999</v>
      </c>
      <c r="K775" s="3">
        <f t="shared" ref="K775:K782" si="1008">E775*F775*G775</f>
        <v>1.023962781696</v>
      </c>
      <c r="L775" s="3">
        <f t="shared" ref="L775:L782" si="1009">H775*I775*J775</f>
        <v>2.179524889389</v>
      </c>
      <c r="M775" s="5">
        <f t="shared" ref="M775:M782" si="1010">_xlfn.POISSON.DIST(0,K775,FALSE) * _xlfn.POISSON.DIST(0,L775,FALSE)</f>
        <v>4.0620286442887739E-2</v>
      </c>
      <c r="N775" s="5">
        <f t="shared" ref="N775:N782" si="1011">_xlfn.POISSON.DIST(1,K775,FALSE) * _xlfn.POISSON.DIST(0,L775,FALSE)</f>
        <v>4.1593661499347637E-2</v>
      </c>
      <c r="O775" s="5">
        <f t="shared" ref="O775:O782" si="1012">_xlfn.POISSON.DIST(0,K775,FALSE) * _xlfn.POISSON.DIST(1,L775,FALSE)</f>
        <v>8.8532925316384389E-2</v>
      </c>
      <c r="P775" s="5">
        <f t="shared" ref="P775:P782" si="1013">_xlfn.POISSON.DIST(1,K775,FALSE) * _xlfn.POISSON.DIST(1,L775,FALSE)</f>
        <v>9.0654420478649175E-2</v>
      </c>
      <c r="Q775" s="5">
        <f t="shared" ref="Q775:Q782" si="1014">_xlfn.POISSON.DIST(2,K775,FALSE) * _xlfn.POISSON.DIST(0,L775,FALSE)</f>
        <v>2.1295180664896916E-2</v>
      </c>
      <c r="R775" s="5">
        <f t="shared" ref="R775:R782" si="1015">_xlfn.POISSON.DIST(0,K775,FALSE) * _xlfn.POISSON.DIST(2,L775,FALSE)</f>
        <v>9.6479857128738661E-2</v>
      </c>
      <c r="S775" s="5">
        <f t="shared" ref="S775:S782" si="1016">_xlfn.POISSON.DIST(2,K775,FALSE) * _xlfn.POISSON.DIST(2,L775,FALSE)</f>
        <v>5.0579554404882036E-2</v>
      </c>
      <c r="T775" s="5">
        <f t="shared" ref="T775:T782" si="1017">_xlfn.POISSON.DIST(2,K775,FALSE) * _xlfn.POISSON.DIST(1,L775,FALSE)</f>
        <v>4.6413376283178223E-2</v>
      </c>
      <c r="U775" s="5">
        <f t="shared" ref="U775:U782" si="1018">_xlfn.POISSON.DIST(1,K775,FALSE) * _xlfn.POISSON.DIST(2,L775,FALSE)</f>
        <v>9.8791782883175888E-2</v>
      </c>
      <c r="V775" s="5">
        <f t="shared" ref="V775:V782" si="1019">_xlfn.POISSON.DIST(3,K775,FALSE) * _xlfn.POISSON.DIST(3,L775,FALSE)</f>
        <v>1.2542337815722199E-2</v>
      </c>
      <c r="W775" s="5">
        <f t="shared" ref="W775:W782" si="1020">_xlfn.POISSON.DIST(3,K775,FALSE) * _xlfn.POISSON.DIST(0,L775,FALSE)</f>
        <v>7.2684908101155726E-3</v>
      </c>
      <c r="X775" s="5">
        <f t="shared" ref="X775:X782" si="1021">_xlfn.POISSON.DIST(3,K775,FALSE) * _xlfn.POISSON.DIST(1,L775,FALSE)</f>
        <v>1.5841856628942105E-2</v>
      </c>
      <c r="Y775" s="5">
        <f t="shared" ref="Y775:Y782" si="1022">_xlfn.POISSON.DIST(3,K775,FALSE) * _xlfn.POISSON.DIST(2,L775,FALSE)</f>
        <v>1.7263860408455723E-2</v>
      </c>
      <c r="Z775" s="5">
        <f t="shared" ref="Z775:Z782" si="1023">_xlfn.POISSON.DIST(0,K775,FALSE) * _xlfn.POISSON.DIST(3,L775,FALSE)</f>
        <v>7.0093416645593556E-2</v>
      </c>
      <c r="AA775" s="5">
        <f t="shared" ref="AA775:AA782" si="1024">_xlfn.POISSON.DIST(1,K775,FALSE) * _xlfn.POISSON.DIST(3,L775,FALSE)</f>
        <v>7.1773049886998674E-2</v>
      </c>
      <c r="AB775" s="5">
        <f t="shared" ref="AB775:AB782" si="1025">_xlfn.POISSON.DIST(2,K775,FALSE) * _xlfn.POISSON.DIST(3,L775,FALSE)</f>
        <v>3.6746465906548474E-2</v>
      </c>
      <c r="AC775" s="5">
        <f t="shared" ref="AC775:AC782" si="1026">_xlfn.POISSON.DIST(4,K775,FALSE) * _xlfn.POISSON.DIST(4,L775,FALSE)</f>
        <v>1.7494620079341302E-3</v>
      </c>
      <c r="AD775" s="5">
        <f t="shared" ref="AD775:AD782" si="1027">_xlfn.POISSON.DIST(4,K775,FALSE) * _xlfn.POISSON.DIST(0,L775,FALSE)</f>
        <v>1.8606660171644385E-3</v>
      </c>
      <c r="AE775" s="5">
        <f t="shared" ref="AE775:AE782" si="1028">_xlfn.POISSON.DIST(4,K775,FALSE) * _xlfn.POISSON.DIST(1,L775,FALSE)</f>
        <v>4.0553678952501941E-3</v>
      </c>
      <c r="AF775" s="5">
        <f t="shared" ref="AF775:AF782" si="1029">_xlfn.POISSON.DIST(4,K775,FALSE) * _xlfn.POISSON.DIST(2,L775,FALSE)</f>
        <v>4.4193876316634415E-3</v>
      </c>
      <c r="AG775" s="5">
        <f t="shared" ref="AG775:AG782" si="1030">_xlfn.POISSON.DIST(4,K775,FALSE) * _xlfn.POISSON.DIST(3,L775,FALSE)</f>
        <v>3.210721779689459E-3</v>
      </c>
      <c r="AH775" s="5">
        <f t="shared" ref="AH775:AH782" si="1031">_xlfn.POISSON.DIST(0,K775,FALSE) * _xlfn.POISSON.DIST(4,L775,FALSE)</f>
        <v>3.8192586540346095E-2</v>
      </c>
      <c r="AI775" s="5">
        <f t="shared" ref="AI775:AI782" si="1032">_xlfn.POISSON.DIST(1,K775,FALSE) * _xlfn.POISSON.DIST(4,L775,FALSE)</f>
        <v>3.9107787154017991E-2</v>
      </c>
      <c r="AJ775" s="5">
        <f t="shared" ref="AJ775:AJ782" si="1033">_xlfn.POISSON.DIST(2,K775,FALSE) * _xlfn.POISSON.DIST(4,L775,FALSE)</f>
        <v>2.0022459260101679E-2</v>
      </c>
      <c r="AK775" s="5">
        <f t="shared" ref="AK775:AK782" si="1034">_xlfn.POISSON.DIST(3,K775,FALSE) * _xlfn.POISSON.DIST(4,L775,FALSE)</f>
        <v>6.8340843601228489E-3</v>
      </c>
      <c r="AL775" s="5">
        <f t="shared" ref="AL775:AL782" si="1035">_xlfn.POISSON.DIST(5,K775,FALSE) * _xlfn.POISSON.DIST(5,L775,FALSE)</f>
        <v>1.561746391933201E-4</v>
      </c>
      <c r="AM775" s="5">
        <f t="shared" ref="AM775:AM782" si="1036">_xlfn.POISSON.DIST(5,K775,FALSE) * _xlfn.POISSON.DIST(0,L775,FALSE)</f>
        <v>3.8105055014858323E-4</v>
      </c>
      <c r="AN775" s="5">
        <f t="shared" ref="AN775:AN782" si="1037">_xlfn.POISSON.DIST(5,K775,FALSE) * _xlfn.POISSON.DIST(1,L775,FALSE)</f>
        <v>8.305091581642084E-4</v>
      </c>
      <c r="AO775" s="5">
        <f t="shared" ref="AO775:AO782" si="1038">_xlfn.POISSON.DIST(5,K775,FALSE) * _xlfn.POISSON.DIST(2,L775,FALSE)</f>
        <v>9.0505769054219918E-4</v>
      </c>
      <c r="AP775" s="5">
        <f t="shared" ref="AP775:AP782" si="1039">_xlfn.POISSON.DIST(5,K775,FALSE) * _xlfn.POISSON.DIST(3,L775,FALSE)</f>
        <v>6.5753192095655011E-4</v>
      </c>
      <c r="AQ775" s="5">
        <f t="shared" ref="AQ775:AQ782" si="1040">_xlfn.POISSON.DIST(5,K775,FALSE) * _xlfn.POISSON.DIST(4,L775,FALSE)</f>
        <v>3.5827679682314038E-4</v>
      </c>
      <c r="AR775" s="5">
        <f t="shared" ref="AR775:AR782" si="1041">_xlfn.POISSON.DIST(0,K775,FALSE) * _xlfn.POISSON.DIST(5,L775,FALSE)</f>
        <v>1.6648338590965532E-2</v>
      </c>
      <c r="AS775" s="5">
        <f t="shared" ref="AS775:AS782" si="1042">_xlfn.POISSON.DIST(1,K775,FALSE) * _xlfn.POISSON.DIST(5,L775,FALSE)</f>
        <v>1.7047279094221927E-2</v>
      </c>
      <c r="AT775" s="5">
        <f t="shared" ref="AT775:AT782" si="1043">_xlfn.POISSON.DIST(2,K775,FALSE) * _xlfn.POISSON.DIST(5,L775,FALSE)</f>
        <v>8.7278896608337774E-3</v>
      </c>
      <c r="AU775" s="5">
        <f t="shared" ref="AU775:AU782" si="1044">_xlfn.POISSON.DIST(3,K775,FALSE) * _xlfn.POISSON.DIST(5,L775,FALSE)</f>
        <v>2.9790113918143706E-3</v>
      </c>
      <c r="AV775" s="5">
        <f t="shared" ref="AV775:AV782" si="1045">_xlfn.POISSON.DIST(4,K775,FALSE) * _xlfn.POISSON.DIST(5,L775,FALSE)</f>
        <v>7.6259919786657879E-4</v>
      </c>
      <c r="AW775" s="5">
        <f t="shared" ref="AW775:AW782" si="1046">_xlfn.POISSON.DIST(6,K775,FALSE) * _xlfn.POISSON.DIST(6,L775,FALSE)</f>
        <v>9.6817533589327228E-6</v>
      </c>
      <c r="AX775" s="5">
        <f t="shared" ref="AX775:AX782" si="1047">_xlfn.POISSON.DIST(6,K775,FALSE) * _xlfn.POISSON.DIST(0,L775,FALSE)</f>
        <v>6.5030263549489028E-5</v>
      </c>
      <c r="AY775" s="5">
        <f t="shared" ref="AY775:AY782" si="1048">_xlfn.POISSON.DIST(6,K775,FALSE) * _xlfn.POISSON.DIST(1,L775,FALSE)</f>
        <v>1.4173507796963759E-4</v>
      </c>
      <c r="AZ775" s="5">
        <f t="shared" ref="AZ775:AZ782" si="1049">_xlfn.POISSON.DIST(6,K775,FALSE) * _xlfn.POISSON.DIST(2,L775,FALSE)</f>
        <v>1.5445756506715788E-4</v>
      </c>
      <c r="BA775" s="5">
        <f t="shared" ref="BA775:BA782" si="1050">_xlfn.POISSON.DIST(6,K775,FALSE) * _xlfn.POISSON.DIST(3,L775,FALSE)</f>
        <v>1.1221470247276384E-4</v>
      </c>
      <c r="BB775" s="5">
        <f t="shared" ref="BB775:BB782" si="1051">_xlfn.POISSON.DIST(6,K775,FALSE) * _xlfn.POISSON.DIST(4,L775,FALSE)</f>
        <v>6.1143684248692531E-5</v>
      </c>
      <c r="BC775" s="5">
        <f t="shared" ref="BC775:BC782" si="1052">_xlfn.POISSON.DIST(6,K775,FALSE) * _xlfn.POISSON.DIST(5,L775,FALSE)</f>
        <v>2.6652836329793517E-5</v>
      </c>
      <c r="BD775" s="5">
        <f t="shared" ref="BD775:BD782" si="1053">_xlfn.POISSON.DIST(0,K775,FALSE) * _xlfn.POISSON.DIST(6,L775,FALSE)</f>
        <v>6.0475780543307947E-3</v>
      </c>
      <c r="BE775" s="5">
        <f t="shared" ref="BE775:BE782" si="1054">_xlfn.POISSON.DIST(1,K775,FALSE) * _xlfn.POISSON.DIST(6,L775,FALSE)</f>
        <v>6.1924948470362439E-3</v>
      </c>
      <c r="BF775" s="5">
        <f t="shared" ref="BF775:BF782" si="1055">_xlfn.POISSON.DIST(2,K775,FALSE) * _xlfn.POISSON.DIST(6,L775,FALSE)</f>
        <v>3.1704421246046893E-3</v>
      </c>
      <c r="BG775" s="5">
        <f t="shared" ref="BG775:BG782" si="1056">_xlfn.POISSON.DIST(3,K775,FALSE) * _xlfn.POISSON.DIST(6,L775,FALSE)</f>
        <v>1.0821382457054645E-3</v>
      </c>
      <c r="BH775" s="5">
        <f t="shared" ref="BH775:BH782" si="1057">_xlfn.POISSON.DIST(4,K775,FALSE) * _xlfn.POISSON.DIST(6,L775,FALSE)</f>
        <v>2.7701732206304925E-4</v>
      </c>
      <c r="BI775" s="5">
        <f t="shared" ref="BI775:BI782" si="1058">_xlfn.POISSON.DIST(5,K775,FALSE) * _xlfn.POISSON.DIST(6,L775,FALSE)</f>
        <v>5.6731085535531331E-5</v>
      </c>
      <c r="BJ775" s="8">
        <f t="shared" ref="BJ775:BJ782" si="1059">SUM(N775,Q775,T775,W775,X775,Y775,AD775,AE775,AF775,AG775,AM775,AN775,AO775,AP775,AQ775,AX775,AY775,AZ775,BA775,BB775,BC775)</f>
        <v>0.16691622986497595</v>
      </c>
      <c r="BK775" s="8">
        <f t="shared" ref="BK775:BK782" si="1060">SUM(M775,P775,S775,V775,AC775,AL775,AY775)</f>
        <v>0.19644397086723825</v>
      </c>
      <c r="BL775" s="8">
        <f t="shared" ref="BL775:BL782" si="1061">SUM(O775,R775,U775,AA775,AB775,AH775,AI775,AJ775,AK775,AR775,AS775,AT775,AU775,AV775,BD775,BE775,BF775,BG775,BH775,BI775)</f>
        <v>0.5594725180514124</v>
      </c>
      <c r="BM775" s="8">
        <f t="shared" ref="BM775:BM782" si="1062">SUM(S775:BI775)</f>
        <v>0.61361775057370505</v>
      </c>
      <c r="BN775" s="8">
        <f t="shared" ref="BN775:BN782" si="1063">SUM(M775:R775)</f>
        <v>0.37917633153090458</v>
      </c>
    </row>
    <row r="776" spans="1:66" x14ac:dyDescent="0.25">
      <c r="A776" s="10" t="s">
        <v>69</v>
      </c>
      <c r="B776" s="10" t="s">
        <v>95</v>
      </c>
      <c r="C776" s="10" t="s">
        <v>70</v>
      </c>
      <c r="D776" s="10"/>
      <c r="E776">
        <f>VLOOKUP(A776,home!$A$2:$E$405,3,FALSE)</f>
        <v>1.3526</v>
      </c>
      <c r="F776">
        <f>VLOOKUP(B776,home!$B$2:$E$405,3,FALSE)</f>
        <v>1.5282</v>
      </c>
      <c r="G776">
        <f>VLOOKUP(C776,away!$B$2:$E$405,4,FALSE)</f>
        <v>1.0506</v>
      </c>
      <c r="H776">
        <f>VLOOKUP(A776,away!$A$2:$E$405,3,FALSE)</f>
        <v>1.3421000000000001</v>
      </c>
      <c r="I776">
        <f>VLOOKUP(C776,away!$B$2:$E$405,3,FALSE)</f>
        <v>0.58819999999999995</v>
      </c>
      <c r="J776">
        <f>VLOOKUP(B776,home!$B$2:$E$405,4,FALSE)</f>
        <v>0.49399999999999999</v>
      </c>
      <c r="K776" s="3">
        <f t="shared" si="1008"/>
        <v>2.1716357119920002</v>
      </c>
      <c r="L776" s="3">
        <f t="shared" si="1009"/>
        <v>0.38997507067999998</v>
      </c>
      <c r="M776" s="5">
        <f t="shared" si="1010"/>
        <v>7.7180319541348741E-2</v>
      </c>
      <c r="N776" s="5">
        <f t="shared" si="1011"/>
        <v>0.16760753817894697</v>
      </c>
      <c r="O776" s="5">
        <f t="shared" si="1012"/>
        <v>3.0098400568242464E-2</v>
      </c>
      <c r="P776" s="5">
        <f t="shared" si="1013"/>
        <v>6.5362761547835643E-2</v>
      </c>
      <c r="Q776" s="5">
        <f t="shared" si="1014"/>
        <v>0.18199125775423194</v>
      </c>
      <c r="R776" s="5">
        <f t="shared" si="1015"/>
        <v>5.8688129444776525E-3</v>
      </c>
      <c r="S776" s="5">
        <f t="shared" si="1016"/>
        <v>1.3838665810622796E-2</v>
      </c>
      <c r="T776" s="5">
        <f t="shared" si="1017"/>
        <v>7.0972053605848712E-2</v>
      </c>
      <c r="U776" s="5">
        <f t="shared" si="1018"/>
        <v>1.2744923777228594E-2</v>
      </c>
      <c r="V776" s="5">
        <f t="shared" si="1019"/>
        <v>1.3021935282281484E-3</v>
      </c>
      <c r="W776" s="5">
        <f t="shared" si="1020"/>
        <v>0.13173957153647703</v>
      </c>
      <c r="X776" s="5">
        <f t="shared" si="1021"/>
        <v>5.1375148721290551E-2</v>
      </c>
      <c r="Y776" s="5">
        <f t="shared" si="1022"/>
        <v>1.0017513626890396E-2</v>
      </c>
      <c r="Z776" s="5">
        <f t="shared" si="1023"/>
        <v>7.6289691427679045E-4</v>
      </c>
      <c r="AA776" s="5">
        <f t="shared" si="1024"/>
        <v>1.6567341836119778E-3</v>
      </c>
      <c r="AB776" s="5">
        <f t="shared" si="1025"/>
        <v>1.7989115592048415E-3</v>
      </c>
      <c r="AC776" s="5">
        <f t="shared" si="1026"/>
        <v>6.8925411928613136E-5</v>
      </c>
      <c r="AD776" s="5">
        <f t="shared" si="1027"/>
        <v>7.1522589557784594E-2</v>
      </c>
      <c r="AE776" s="5">
        <f t="shared" si="1028"/>
        <v>2.7892026918013679E-2</v>
      </c>
      <c r="AF776" s="5">
        <f t="shared" si="1029"/>
        <v>5.4385975843804224E-3</v>
      </c>
      <c r="AG776" s="5">
        <f t="shared" si="1030"/>
        <v>7.0697249245627752E-4</v>
      </c>
      <c r="AH776" s="5">
        <f t="shared" si="1031"/>
        <v>7.43776945166613E-5</v>
      </c>
      <c r="AI776" s="5">
        <f t="shared" si="1032"/>
        <v>1.6152125758801326E-4</v>
      </c>
      <c r="AJ776" s="5">
        <f t="shared" si="1033"/>
        <v>1.7538266561199426E-4</v>
      </c>
      <c r="AK776" s="5">
        <f t="shared" si="1034"/>
        <v>1.2695575330245266E-4</v>
      </c>
      <c r="AL776" s="5">
        <f t="shared" si="1035"/>
        <v>2.3348725640155916E-6</v>
      </c>
      <c r="AM776" s="5">
        <f t="shared" si="1036"/>
        <v>3.106420193956624E-2</v>
      </c>
      <c r="AN776" s="5">
        <f t="shared" si="1037"/>
        <v>1.2114264347000138E-2</v>
      </c>
      <c r="AO776" s="5">
        <f t="shared" si="1038"/>
        <v>2.3621305474787911E-3</v>
      </c>
      <c r="AP776" s="5">
        <f t="shared" si="1039"/>
        <v>3.0705734240280957E-4</v>
      </c>
      <c r="AQ776" s="5">
        <f t="shared" si="1040"/>
        <v>2.993617720158715E-5</v>
      </c>
      <c r="AR776" s="5">
        <f t="shared" si="1041"/>
        <v>5.8010893352300908E-6</v>
      </c>
      <c r="AS776" s="5">
        <f t="shared" si="1042"/>
        <v>1.2597852768841598E-5</v>
      </c>
      <c r="AT776" s="5">
        <f t="shared" si="1043"/>
        <v>1.3678973483616858E-5</v>
      </c>
      <c r="AU776" s="5">
        <f t="shared" si="1044"/>
        <v>9.9019157734713276E-6</v>
      </c>
      <c r="AV776" s="5">
        <f t="shared" si="1045"/>
        <v>5.3758384777018074E-6</v>
      </c>
      <c r="AW776" s="5">
        <f t="shared" si="1046"/>
        <v>5.4926825745091969E-8</v>
      </c>
      <c r="AX776" s="5">
        <f t="shared" si="1047"/>
        <v>1.1243355049415522E-2</v>
      </c>
      <c r="AY776" s="5">
        <f t="shared" si="1048"/>
        <v>4.3846281800761534E-3</v>
      </c>
      <c r="AZ776" s="5">
        <f t="shared" si="1049"/>
        <v>8.5494784221535865E-4</v>
      </c>
      <c r="BA776" s="5">
        <f t="shared" si="1050"/>
        <v>1.11136115065216E-4</v>
      </c>
      <c r="BB776" s="5">
        <f t="shared" si="1051"/>
        <v>1.0835078581914554E-5</v>
      </c>
      <c r="BC776" s="5">
        <f t="shared" si="1052"/>
        <v>8.4508210716109684E-7</v>
      </c>
      <c r="BD776" s="5">
        <f t="shared" si="1053"/>
        <v>3.7704670392122452E-7</v>
      </c>
      <c r="BE776" s="5">
        <f t="shared" si="1054"/>
        <v>8.1880808732420536E-7</v>
      </c>
      <c r="BF776" s="5">
        <f t="shared" si="1055"/>
        <v>8.8907644185055435E-7</v>
      </c>
      <c r="BG776" s="5">
        <f t="shared" si="1056"/>
        <v>6.4358338393781427E-7</v>
      </c>
      <c r="BH776" s="5">
        <f t="shared" si="1057"/>
        <v>3.4940716505100408E-7</v>
      </c>
      <c r="BI776" s="5">
        <f t="shared" si="1058"/>
        <v>1.5175701553012875E-7</v>
      </c>
      <c r="BJ776" s="8">
        <f t="shared" si="1059"/>
        <v>0.78174660767743143</v>
      </c>
      <c r="BK776" s="8">
        <f t="shared" si="1060"/>
        <v>0.16213982889260409</v>
      </c>
      <c r="BL776" s="8">
        <f t="shared" si="1061"/>
        <v>5.2756605752421123E-2</v>
      </c>
      <c r="BM776" s="8">
        <f t="shared" si="1062"/>
        <v>0.46491227544839975</v>
      </c>
      <c r="BN776" s="8">
        <f t="shared" si="1063"/>
        <v>0.52810909053508337</v>
      </c>
    </row>
    <row r="777" spans="1:66" x14ac:dyDescent="0.25">
      <c r="A777" s="10" t="s">
        <v>69</v>
      </c>
      <c r="B777" s="10" t="s">
        <v>359</v>
      </c>
      <c r="C777" s="10" t="s">
        <v>73</v>
      </c>
      <c r="D777" s="10"/>
      <c r="E777">
        <f>VLOOKUP(A777,home!$A$2:$E$405,3,FALSE)</f>
        <v>1.3526</v>
      </c>
      <c r="F777">
        <f>VLOOKUP(B777,home!$B$2:$E$405,3,FALSE)</f>
        <v>1.3546</v>
      </c>
      <c r="G777">
        <f>VLOOKUP(C777,away!$B$2:$E$405,4,FALSE)</f>
        <v>0.93389999999999995</v>
      </c>
      <c r="H777">
        <f>VLOOKUP(A777,away!$A$2:$E$405,3,FALSE)</f>
        <v>1.3421000000000001</v>
      </c>
      <c r="I777">
        <f>VLOOKUP(C777,away!$B$2:$E$405,3,FALSE)</f>
        <v>0.70589999999999997</v>
      </c>
      <c r="J777">
        <f>VLOOKUP(B777,home!$B$2:$E$405,4,FALSE)</f>
        <v>0.82330000000000003</v>
      </c>
      <c r="K777" s="3">
        <f t="shared" si="1008"/>
        <v>1.7111214274440001</v>
      </c>
      <c r="L777" s="3">
        <f t="shared" si="1009"/>
        <v>0.77998486148699997</v>
      </c>
      <c r="M777" s="5">
        <f t="shared" si="1010"/>
        <v>8.2818294913902621E-2</v>
      </c>
      <c r="N777" s="5">
        <f t="shared" si="1011"/>
        <v>0.14171215901155523</v>
      </c>
      <c r="O777" s="5">
        <f t="shared" si="1012"/>
        <v>6.4597016287009854E-2</v>
      </c>
      <c r="P777" s="5">
        <f t="shared" si="1013"/>
        <v>0.11053333871765161</v>
      </c>
      <c r="Q777" s="5">
        <f t="shared" si="1014"/>
        <v>0.12124335590701177</v>
      </c>
      <c r="R777" s="5">
        <f t="shared" si="1015"/>
        <v>2.5192347400548425E-2</v>
      </c>
      <c r="S777" s="5">
        <f t="shared" si="1016"/>
        <v>3.6880797234392665E-2</v>
      </c>
      <c r="T777" s="5">
        <f t="shared" si="1017"/>
        <v>9.4567982163349606E-2</v>
      </c>
      <c r="U777" s="5">
        <f t="shared" si="1018"/>
        <v>4.3107165444691571E-2</v>
      </c>
      <c r="V777" s="5">
        <f t="shared" si="1019"/>
        <v>5.4692124583290277E-3</v>
      </c>
      <c r="W777" s="5">
        <f t="shared" si="1020"/>
        <v>6.9154034742568968E-2</v>
      </c>
      <c r="X777" s="5">
        <f t="shared" si="1021"/>
        <v>5.3939100209949839E-2</v>
      </c>
      <c r="Y777" s="5">
        <f t="shared" si="1022"/>
        <v>2.1035840802995566E-2</v>
      </c>
      <c r="Z777" s="5">
        <f t="shared" si="1023"/>
        <v>6.5498831992497168E-3</v>
      </c>
      <c r="AA777" s="5">
        <f t="shared" si="1024"/>
        <v>1.1207645489491651E-2</v>
      </c>
      <c r="AB777" s="5">
        <f t="shared" si="1025"/>
        <v>9.5888211741326328E-3</v>
      </c>
      <c r="AC777" s="5">
        <f t="shared" si="1026"/>
        <v>4.5621736855044236E-4</v>
      </c>
      <c r="AD777" s="5">
        <f t="shared" si="1027"/>
        <v>2.958273766055414E-2</v>
      </c>
      <c r="AE777" s="5">
        <f t="shared" si="1028"/>
        <v>2.3074087536573577E-2</v>
      </c>
      <c r="AF777" s="5">
        <f t="shared" si="1029"/>
        <v>8.9987194855766263E-3</v>
      </c>
      <c r="AG777" s="5">
        <f t="shared" si="1030"/>
        <v>2.339621657172618E-3</v>
      </c>
      <c r="AH777" s="5">
        <f t="shared" si="1031"/>
        <v>1.2772024349807045E-3</v>
      </c>
      <c r="AI777" s="5">
        <f t="shared" si="1032"/>
        <v>2.1854484536791359E-3</v>
      </c>
      <c r="AJ777" s="5">
        <f t="shared" si="1033"/>
        <v>1.869783838832363E-3</v>
      </c>
      <c r="AK777" s="5">
        <f t="shared" si="1034"/>
        <v>1.0664757304381851E-3</v>
      </c>
      <c r="AL777" s="5">
        <f t="shared" si="1035"/>
        <v>2.4355598713683058E-5</v>
      </c>
      <c r="AM777" s="5">
        <f t="shared" si="1036"/>
        <v>1.0123931258685758E-2</v>
      </c>
      <c r="AN777" s="5">
        <f t="shared" si="1037"/>
        <v>7.8965131205099206E-3</v>
      </c>
      <c r="AO777" s="5">
        <f t="shared" si="1038"/>
        <v>3.0795803462656036E-3</v>
      </c>
      <c r="AP777" s="5">
        <f t="shared" si="1039"/>
        <v>8.0067534994002155E-4</v>
      </c>
      <c r="AQ777" s="5">
        <f t="shared" si="1040"/>
        <v>1.5612866297975571E-4</v>
      </c>
      <c r="AR777" s="5">
        <f t="shared" si="1041"/>
        <v>1.9923971286785682E-4</v>
      </c>
      <c r="AS777" s="5">
        <f t="shared" si="1042"/>
        <v>3.409233418859799E-4</v>
      </c>
      <c r="AT777" s="5">
        <f t="shared" si="1043"/>
        <v>2.9168061770845844E-4</v>
      </c>
      <c r="AU777" s="5">
        <f t="shared" si="1044"/>
        <v>1.6636698497701503E-4</v>
      </c>
      <c r="AV777" s="5">
        <f t="shared" si="1045"/>
        <v>7.1168528203356102E-5</v>
      </c>
      <c r="AW777" s="5">
        <f t="shared" si="1046"/>
        <v>9.0294918971218995E-7</v>
      </c>
      <c r="AX777" s="5">
        <f t="shared" si="1047"/>
        <v>2.8872126177845506E-3</v>
      </c>
      <c r="AY777" s="5">
        <f t="shared" si="1048"/>
        <v>2.2519821337662013E-3</v>
      </c>
      <c r="AZ777" s="5">
        <f t="shared" si="1049"/>
        <v>8.7825598633841447E-4</v>
      </c>
      <c r="BA777" s="5">
        <f t="shared" si="1050"/>
        <v>2.2834212461809897E-4</v>
      </c>
      <c r="BB777" s="5">
        <f t="shared" si="1051"/>
        <v>4.4525850110473794E-5</v>
      </c>
      <c r="BC777" s="5">
        <f t="shared" si="1052"/>
        <v>6.9458978062017664E-6</v>
      </c>
      <c r="BD777" s="5">
        <f t="shared" si="1053"/>
        <v>2.5900659973990815E-5</v>
      </c>
      <c r="BE777" s="5">
        <f t="shared" si="1054"/>
        <v>4.4319174266436846E-5</v>
      </c>
      <c r="BF777" s="5">
        <f t="shared" si="1055"/>
        <v>3.7917744366962413E-5</v>
      </c>
      <c r="BG777" s="5">
        <f t="shared" si="1056"/>
        <v>2.1627288288884469E-5</v>
      </c>
      <c r="BH777" s="5">
        <f t="shared" si="1057"/>
        <v>9.2517291021547222E-6</v>
      </c>
      <c r="BI777" s="5">
        <f t="shared" si="1058"/>
        <v>3.1661663815208378E-6</v>
      </c>
      <c r="BJ777" s="8">
        <f t="shared" si="1059"/>
        <v>0.59400173252611299</v>
      </c>
      <c r="BK777" s="8">
        <f t="shared" si="1060"/>
        <v>0.23843419842530625</v>
      </c>
      <c r="BL777" s="8">
        <f t="shared" si="1061"/>
        <v>0.16130346820182712</v>
      </c>
      <c r="BM777" s="8">
        <f t="shared" si="1062"/>
        <v>0.45194169093023995</v>
      </c>
      <c r="BN777" s="8">
        <f t="shared" si="1063"/>
        <v>0.54609651223767952</v>
      </c>
    </row>
    <row r="778" spans="1:66" x14ac:dyDescent="0.25">
      <c r="A778" s="10" t="s">
        <v>69</v>
      </c>
      <c r="B778" s="10" t="s">
        <v>78</v>
      </c>
      <c r="C778" s="10" t="s">
        <v>262</v>
      </c>
      <c r="D778" s="10"/>
      <c r="E778">
        <f>VLOOKUP(A778,home!$A$2:$E$405,3,FALSE)</f>
        <v>1.3526</v>
      </c>
      <c r="F778">
        <f>VLOOKUP(B778,home!$B$2:$E$405,3,FALSE)</f>
        <v>1.323</v>
      </c>
      <c r="G778">
        <f>VLOOKUP(C778,away!$B$2:$E$405,4,FALSE)</f>
        <v>0.5837</v>
      </c>
      <c r="H778">
        <f>VLOOKUP(A778,away!$A$2:$E$405,3,FALSE)</f>
        <v>1.3421000000000001</v>
      </c>
      <c r="I778">
        <f>VLOOKUP(C778,away!$B$2:$E$405,3,FALSE)</f>
        <v>1.5686</v>
      </c>
      <c r="J778">
        <f>VLOOKUP(B778,home!$B$2:$E$405,4,FALSE)</f>
        <v>1.1765000000000001</v>
      </c>
      <c r="K778" s="3">
        <f t="shared" si="1008"/>
        <v>1.04452519626</v>
      </c>
      <c r="L778" s="3">
        <f t="shared" si="1009"/>
        <v>2.4767890475900001</v>
      </c>
      <c r="M778" s="5">
        <f t="shared" si="1010"/>
        <v>2.9560559843682579E-2</v>
      </c>
      <c r="N778" s="5">
        <f t="shared" si="1011"/>
        <v>3.0876749572278015E-2</v>
      </c>
      <c r="O778" s="5">
        <f t="shared" si="1012"/>
        <v>7.3215270861461776E-2</v>
      </c>
      <c r="P778" s="5">
        <f t="shared" si="1013"/>
        <v>7.6475195165797413E-2</v>
      </c>
      <c r="Q778" s="5">
        <f t="shared" si="1014"/>
        <v>1.6125771453427282E-2</v>
      </c>
      <c r="R778" s="5">
        <f t="shared" si="1015"/>
        <v>9.066939049300192E-2</v>
      </c>
      <c r="S778" s="5">
        <f t="shared" si="1016"/>
        <v>4.9461643373583518E-2</v>
      </c>
      <c r="T778" s="5">
        <f t="shared" si="1017"/>
        <v>3.9940134119788168E-2</v>
      </c>
      <c r="U778" s="5">
        <f t="shared" si="1018"/>
        <v>9.47064628994774E-2</v>
      </c>
      <c r="V778" s="5">
        <f t="shared" si="1019"/>
        <v>1.42178514217681E-2</v>
      </c>
      <c r="W778" s="5">
        <f t="shared" si="1020"/>
        <v>5.6145915307450134E-3</v>
      </c>
      <c r="X778" s="5">
        <f t="shared" si="1021"/>
        <v>1.3906158810040823E-2</v>
      </c>
      <c r="Y778" s="5">
        <f t="shared" si="1022"/>
        <v>1.7221310917378153E-2</v>
      </c>
      <c r="Z778" s="5">
        <f t="shared" si="1023"/>
        <v>7.4856317774909337E-2</v>
      </c>
      <c r="AA778" s="5">
        <f t="shared" si="1024"/>
        <v>7.8189310015138083E-2</v>
      </c>
      <c r="AB778" s="5">
        <f t="shared" si="1025"/>
        <v>4.0835352194498041E-2</v>
      </c>
      <c r="AC778" s="5">
        <f t="shared" si="1026"/>
        <v>2.2989097806075474E-3</v>
      </c>
      <c r="AD778" s="5">
        <f t="shared" si="1027"/>
        <v>1.4661455801427917E-3</v>
      </c>
      <c r="AE778" s="5">
        <f t="shared" si="1028"/>
        <v>3.6313333150701536E-3</v>
      </c>
      <c r="AF778" s="5">
        <f t="shared" si="1029"/>
        <v>4.4970232914572222E-3</v>
      </c>
      <c r="AG778" s="5">
        <f t="shared" si="1030"/>
        <v>3.7127260116794599E-3</v>
      </c>
      <c r="AH778" s="5">
        <f t="shared" si="1031"/>
        <v>4.6350827001953018E-2</v>
      </c>
      <c r="AI778" s="5">
        <f t="shared" si="1032"/>
        <v>4.841460667102828E-2</v>
      </c>
      <c r="AJ778" s="5">
        <f t="shared" si="1033"/>
        <v>2.5285138267453256E-2</v>
      </c>
      <c r="AK778" s="5">
        <f t="shared" si="1034"/>
        <v>8.8036546704242848E-3</v>
      </c>
      <c r="AL778" s="5">
        <f t="shared" si="1035"/>
        <v>2.3789748918181644E-4</v>
      </c>
      <c r="AM778" s="5">
        <f t="shared" si="1036"/>
        <v>3.0628519996887631E-4</v>
      </c>
      <c r="AN778" s="5">
        <f t="shared" si="1037"/>
        <v>7.5860382872182592E-4</v>
      </c>
      <c r="AO778" s="5">
        <f t="shared" si="1038"/>
        <v>9.3945082721902959E-4</v>
      </c>
      <c r="AP778" s="5">
        <f t="shared" si="1039"/>
        <v>7.756071732018192E-4</v>
      </c>
      <c r="AQ778" s="5">
        <f t="shared" si="1040"/>
        <v>4.8025383795462652E-4</v>
      </c>
      <c r="AR778" s="5">
        <f t="shared" si="1041"/>
        <v>2.2960244133035226E-2</v>
      </c>
      <c r="AS778" s="5">
        <f t="shared" si="1042"/>
        <v>2.3982553509236129E-2</v>
      </c>
      <c r="AT778" s="5">
        <f t="shared" si="1043"/>
        <v>1.2525190705525409E-2</v>
      </c>
      <c r="AU778" s="5">
        <f t="shared" si="1044"/>
        <v>4.3609590932942857E-3</v>
      </c>
      <c r="AV778" s="5">
        <f t="shared" si="1045"/>
        <v>1.138782913201261E-3</v>
      </c>
      <c r="AW778" s="5">
        <f t="shared" si="1046"/>
        <v>1.7096031005538811E-5</v>
      </c>
      <c r="AX778" s="5">
        <f t="shared" si="1047"/>
        <v>5.3320434768170634E-5</v>
      </c>
      <c r="AY778" s="5">
        <f t="shared" si="1048"/>
        <v>1.3206346884654207E-4</v>
      </c>
      <c r="AZ778" s="5">
        <f t="shared" si="1049"/>
        <v>1.6354667661292935E-4</v>
      </c>
      <c r="BA778" s="5">
        <f t="shared" si="1050"/>
        <v>1.3502353913488231E-4</v>
      </c>
      <c r="BB778" s="5">
        <f t="shared" si="1051"/>
        <v>8.3606205724029065E-5</v>
      </c>
      <c r="BC778" s="5">
        <f t="shared" si="1052"/>
        <v>4.1414986929566331E-5</v>
      </c>
      <c r="BD778" s="5">
        <f t="shared" si="1053"/>
        <v>9.4779468664490316E-3</v>
      </c>
      <c r="BE778" s="5">
        <f t="shared" si="1054"/>
        <v>9.8999543108195254E-3</v>
      </c>
      <c r="BF778" s="5">
        <f t="shared" si="1055"/>
        <v>5.1703758597368985E-3</v>
      </c>
      <c r="BG778" s="5">
        <f t="shared" si="1056"/>
        <v>1.8001959532098837E-3</v>
      </c>
      <c r="BH778" s="5">
        <f t="shared" si="1057"/>
        <v>4.7008750783325272E-4</v>
      </c>
      <c r="BI778" s="5">
        <f t="shared" si="1058"/>
        <v>9.8203649275780541E-5</v>
      </c>
      <c r="BJ778" s="8">
        <f t="shared" si="1059"/>
        <v>0.14086112078108934</v>
      </c>
      <c r="BK778" s="8">
        <f t="shared" si="1060"/>
        <v>0.1723841205434675</v>
      </c>
      <c r="BL778" s="8">
        <f t="shared" si="1061"/>
        <v>0.5983545075760528</v>
      </c>
      <c r="BM778" s="8">
        <f t="shared" si="1062"/>
        <v>0.66941816184802883</v>
      </c>
      <c r="BN778" s="8">
        <f t="shared" si="1063"/>
        <v>0.316922937389649</v>
      </c>
    </row>
    <row r="779" spans="1:66" x14ac:dyDescent="0.25">
      <c r="A779" s="10" t="s">
        <v>69</v>
      </c>
      <c r="B779" s="10" t="s">
        <v>261</v>
      </c>
      <c r="C779" s="10" t="s">
        <v>325</v>
      </c>
      <c r="D779" s="10"/>
      <c r="E779">
        <f>VLOOKUP(A779,home!$A$2:$E$405,3,FALSE)</f>
        <v>1.3526</v>
      </c>
      <c r="F779">
        <f>VLOOKUP(B779,home!$B$2:$E$405,3,FALSE)</f>
        <v>1.4785999999999999</v>
      </c>
      <c r="G779">
        <f>VLOOKUP(C779,away!$B$2:$E$405,4,FALSE)</f>
        <v>1.1284000000000001</v>
      </c>
      <c r="H779">
        <f>VLOOKUP(A779,away!$A$2:$E$405,3,FALSE)</f>
        <v>1.3421000000000001</v>
      </c>
      <c r="I779">
        <f>VLOOKUP(C779,away!$B$2:$E$405,3,FALSE)</f>
        <v>0.7843</v>
      </c>
      <c r="J779">
        <f>VLOOKUP(B779,home!$B$2:$E$405,4,FALSE)</f>
        <v>1.0980000000000001</v>
      </c>
      <c r="K779" s="3">
        <f t="shared" si="1008"/>
        <v>2.2567484998239999</v>
      </c>
      <c r="L779" s="3">
        <f t="shared" si="1009"/>
        <v>1.1557647149400001</v>
      </c>
      <c r="M779" s="5">
        <f t="shared" si="1010"/>
        <v>3.2958265004135713E-2</v>
      </c>
      <c r="N779" s="5">
        <f t="shared" si="1011"/>
        <v>7.4378515104885093E-2</v>
      </c>
      <c r="O779" s="5">
        <f t="shared" si="1012"/>
        <v>3.809199975742189E-2</v>
      </c>
      <c r="P779" s="5">
        <f t="shared" si="1013"/>
        <v>8.5964063307858024E-2</v>
      </c>
      <c r="Q779" s="5">
        <f t="shared" si="1014"/>
        <v>8.3926801191043107E-2</v>
      </c>
      <c r="R779" s="5">
        <f t="shared" si="1015"/>
        <v>2.2012694620565636E-2</v>
      </c>
      <c r="S779" s="5">
        <f t="shared" si="1016"/>
        <v>5.6054378010114654E-2</v>
      </c>
      <c r="T779" s="5">
        <f t="shared" si="1017"/>
        <v>9.6999635454392011E-2</v>
      </c>
      <c r="U779" s="5">
        <f t="shared" si="1018"/>
        <v>4.9677115562045328E-2</v>
      </c>
      <c r="V779" s="5">
        <f t="shared" si="1019"/>
        <v>1.624499651078733E-2</v>
      </c>
      <c r="W779" s="5">
        <f t="shared" si="1020"/>
        <v>6.3133894227637863E-2</v>
      </c>
      <c r="X779" s="5">
        <f t="shared" si="1021"/>
        <v>7.2967927265057991E-2</v>
      </c>
      <c r="Y779" s="5">
        <f t="shared" si="1022"/>
        <v>4.2166877827631205E-2</v>
      </c>
      <c r="Z779" s="5">
        <f t="shared" si="1023"/>
        <v>8.4804985743997703E-3</v>
      </c>
      <c r="AA779" s="5">
        <f t="shared" si="1024"/>
        <v>1.913835243553625E-2</v>
      </c>
      <c r="AB779" s="5">
        <f t="shared" si="1025"/>
        <v>2.1595224073999723E-2</v>
      </c>
      <c r="AC779" s="5">
        <f t="shared" si="1026"/>
        <v>2.6482088565531656E-3</v>
      </c>
      <c r="AD779" s="5">
        <f t="shared" si="1027"/>
        <v>3.5619330271567218E-2</v>
      </c>
      <c r="AE779" s="5">
        <f t="shared" si="1028"/>
        <v>4.1167565097671603E-2</v>
      </c>
      <c r="AF779" s="5">
        <f t="shared" si="1029"/>
        <v>2.3790009569942164E-2</v>
      </c>
      <c r="AG779" s="5">
        <f t="shared" si="1030"/>
        <v>9.1652178763413587E-3</v>
      </c>
      <c r="AH779" s="5">
        <f t="shared" si="1031"/>
        <v>2.4503652543475568E-3</v>
      </c>
      <c r="AI779" s="5">
        <f t="shared" si="1032"/>
        <v>5.5298581117697023E-3</v>
      </c>
      <c r="AJ779" s="5">
        <f t="shared" si="1033"/>
        <v>6.2397494989879284E-3</v>
      </c>
      <c r="AK779" s="5">
        <f t="shared" si="1034"/>
        <v>4.6938484403728532E-3</v>
      </c>
      <c r="AL779" s="5">
        <f t="shared" si="1035"/>
        <v>2.7628977892932234E-4</v>
      </c>
      <c r="AM779" s="5">
        <f t="shared" si="1036"/>
        <v>1.6076774031018981E-2</v>
      </c>
      <c r="AN779" s="5">
        <f t="shared" si="1037"/>
        <v>1.8580968155115452E-2</v>
      </c>
      <c r="AO779" s="5">
        <f t="shared" si="1038"/>
        <v>1.0737613681553116E-2</v>
      </c>
      <c r="AP779" s="5">
        <f t="shared" si="1039"/>
        <v>4.1367183385986935E-3</v>
      </c>
      <c r="AQ779" s="5">
        <f t="shared" si="1040"/>
        <v>1.1952682728493974E-3</v>
      </c>
      <c r="AR779" s="5">
        <f t="shared" si="1041"/>
        <v>5.6640913993797769E-4</v>
      </c>
      <c r="AS779" s="5">
        <f t="shared" si="1042"/>
        <v>1.2782429768416329E-3</v>
      </c>
      <c r="AT779" s="5">
        <f t="shared" si="1043"/>
        <v>1.4423364601989601E-3</v>
      </c>
      <c r="AU779" s="5">
        <f t="shared" si="1044"/>
        <v>1.0849968809318203E-3</v>
      </c>
      <c r="AV779" s="5">
        <f t="shared" si="1045"/>
        <v>6.1214127083915131E-4</v>
      </c>
      <c r="AW779" s="5">
        <f t="shared" si="1046"/>
        <v>2.0017733913054683E-5</v>
      </c>
      <c r="AX779" s="5">
        <f t="shared" si="1047"/>
        <v>6.0468726127519221E-3</v>
      </c>
      <c r="AY779" s="5">
        <f t="shared" si="1048"/>
        <v>6.988762001555719E-3</v>
      </c>
      <c r="AZ779" s="5">
        <f t="shared" si="1049"/>
        <v>4.0386822612557757E-3</v>
      </c>
      <c r="BA779" s="5">
        <f t="shared" si="1050"/>
        <v>1.5559221508045053E-3</v>
      </c>
      <c r="BB779" s="5">
        <f t="shared" si="1051"/>
        <v>4.4956998027335016E-4</v>
      </c>
      <c r="BC779" s="5">
        <f t="shared" si="1052"/>
        <v>1.0391942401924213E-4</v>
      </c>
      <c r="BD779" s="5">
        <f t="shared" si="1053"/>
        <v>1.0910594969330431E-4</v>
      </c>
      <c r="BE779" s="5">
        <f t="shared" si="1054"/>
        <v>2.4622468829223724E-4</v>
      </c>
      <c r="BF779" s="5">
        <f t="shared" si="1055"/>
        <v>2.7783359796156932E-4</v>
      </c>
      <c r="BG779" s="5">
        <f t="shared" si="1056"/>
        <v>2.0900018513349191E-4</v>
      </c>
      <c r="BH779" s="5">
        <f t="shared" si="1057"/>
        <v>1.1791521356573657E-4</v>
      </c>
      <c r="BI779" s="5">
        <f t="shared" si="1058"/>
        <v>5.3220996264180516E-5</v>
      </c>
      <c r="BJ779" s="8">
        <f t="shared" si="1059"/>
        <v>0.6132268447959659</v>
      </c>
      <c r="BK779" s="8">
        <f t="shared" si="1060"/>
        <v>0.20113496346993393</v>
      </c>
      <c r="BL779" s="8">
        <f t="shared" si="1061"/>
        <v>0.17542663511470688</v>
      </c>
      <c r="BM779" s="8">
        <f t="shared" si="1062"/>
        <v>0.65396785870145435</v>
      </c>
      <c r="BN779" s="8">
        <f t="shared" si="1063"/>
        <v>0.33733233898590947</v>
      </c>
    </row>
    <row r="780" spans="1:66" x14ac:dyDescent="0.25">
      <c r="A780" s="10" t="s">
        <v>69</v>
      </c>
      <c r="B780" s="10" t="s">
        <v>79</v>
      </c>
      <c r="C780" s="10" t="s">
        <v>74</v>
      </c>
      <c r="D780" s="10"/>
      <c r="E780">
        <f>VLOOKUP(A780,home!$A$2:$E$405,3,FALSE)</f>
        <v>1.3526</v>
      </c>
      <c r="F780">
        <f>VLOOKUP(B780,home!$B$2:$E$405,3,FALSE)</f>
        <v>1.0894999999999999</v>
      </c>
      <c r="G780">
        <f>VLOOKUP(C780,away!$B$2:$E$405,4,FALSE)</f>
        <v>0.9728</v>
      </c>
      <c r="H780">
        <f>VLOOKUP(A780,away!$A$2:$E$405,3,FALSE)</f>
        <v>1.3421000000000001</v>
      </c>
      <c r="I780">
        <f>VLOOKUP(C780,away!$B$2:$E$405,3,FALSE)</f>
        <v>1.1765000000000001</v>
      </c>
      <c r="J780">
        <f>VLOOKUP(B780,home!$B$2:$E$405,4,FALSE)</f>
        <v>0.98040000000000005</v>
      </c>
      <c r="K780" s="3">
        <f t="shared" si="1008"/>
        <v>1.43357421056</v>
      </c>
      <c r="L780" s="3">
        <f t="shared" si="1009"/>
        <v>1.5480326292600004</v>
      </c>
      <c r="M780" s="5">
        <f t="shared" si="1010"/>
        <v>5.0711283453644264E-2</v>
      </c>
      <c r="N780" s="5">
        <f t="shared" si="1011"/>
        <v>7.2698388143542472E-2</v>
      </c>
      <c r="O780" s="5">
        <f t="shared" si="1012"/>
        <v>7.8502721457894081E-2</v>
      </c>
      <c r="P780" s="5">
        <f t="shared" si="1013"/>
        <v>0.11253947694081209</v>
      </c>
      <c r="Q780" s="5">
        <f t="shared" si="1014"/>
        <v>5.2109267195931695E-2</v>
      </c>
      <c r="R780" s="5">
        <f t="shared" si="1015"/>
        <v>6.0762387151264634E-2</v>
      </c>
      <c r="S780" s="5">
        <f t="shared" si="1016"/>
        <v>6.2437454781088898E-2</v>
      </c>
      <c r="T780" s="5">
        <f t="shared" si="1017"/>
        <v>8.0666845906130033E-2</v>
      </c>
      <c r="U780" s="5">
        <f t="shared" si="1018"/>
        <v>8.7107391192115288E-2</v>
      </c>
      <c r="V780" s="5">
        <f t="shared" si="1019"/>
        <v>1.5395825202409541E-2</v>
      </c>
      <c r="W780" s="5">
        <f t="shared" si="1020"/>
        <v>2.4900833861089298E-2</v>
      </c>
      <c r="X780" s="5">
        <f t="shared" si="1021"/>
        <v>3.8547303312748513E-2</v>
      </c>
      <c r="Y780" s="5">
        <f t="shared" si="1022"/>
        <v>2.9836241649058411E-2</v>
      </c>
      <c r="Z780" s="5">
        <f t="shared" si="1023"/>
        <v>3.1354052647295419E-2</v>
      </c>
      <c r="AA780" s="5">
        <f t="shared" si="1024"/>
        <v>4.4948361271703215E-2</v>
      </c>
      <c r="AB780" s="5">
        <f t="shared" si="1025"/>
        <v>3.2218405763023816E-2</v>
      </c>
      <c r="AC780" s="5">
        <f t="shared" si="1026"/>
        <v>2.1354198678179355E-3</v>
      </c>
      <c r="AD780" s="5">
        <f t="shared" si="1027"/>
        <v>8.9242983111742068E-3</v>
      </c>
      <c r="AE780" s="5">
        <f t="shared" si="1028"/>
        <v>1.3815104978947586E-2</v>
      </c>
      <c r="AF780" s="5">
        <f t="shared" si="1029"/>
        <v>1.069311664203158E-2</v>
      </c>
      <c r="AG780" s="5">
        <f t="shared" si="1030"/>
        <v>5.5177644901160056E-3</v>
      </c>
      <c r="AH780" s="5">
        <f t="shared" si="1031"/>
        <v>1.2134274139387297E-2</v>
      </c>
      <c r="AI780" s="5">
        <f t="shared" si="1032"/>
        <v>1.7395382470090769E-2</v>
      </c>
      <c r="AJ780" s="5">
        <f t="shared" si="1033"/>
        <v>1.2468785845974821E-2</v>
      </c>
      <c r="AK780" s="5">
        <f t="shared" si="1034"/>
        <v>5.9583099419283523E-3</v>
      </c>
      <c r="AL780" s="5">
        <f t="shared" si="1035"/>
        <v>1.8955862964338215E-4</v>
      </c>
      <c r="AM780" s="5">
        <f t="shared" si="1036"/>
        <v>2.5587287812486978E-3</v>
      </c>
      <c r="AN780" s="5">
        <f t="shared" si="1037"/>
        <v>3.9609956427996574E-3</v>
      </c>
      <c r="AO780" s="5">
        <f t="shared" si="1038"/>
        <v>3.0658752497052803E-3</v>
      </c>
      <c r="AP780" s="5">
        <f t="shared" si="1039"/>
        <v>1.5820249745948087E-3</v>
      </c>
      <c r="AQ780" s="5">
        <f t="shared" si="1040"/>
        <v>6.122565702442465E-4</v>
      </c>
      <c r="AR780" s="5">
        <f t="shared" si="1041"/>
        <v>3.7568504600314682E-3</v>
      </c>
      <c r="AS780" s="5">
        <f t="shared" si="1042"/>
        <v>5.3857239324315853E-3</v>
      </c>
      <c r="AT780" s="5">
        <f t="shared" si="1043"/>
        <v>3.8604174673648553E-3</v>
      </c>
      <c r="AU780" s="5">
        <f t="shared" si="1044"/>
        <v>1.8447316410698691E-3</v>
      </c>
      <c r="AV780" s="5">
        <f t="shared" si="1045"/>
        <v>6.6113992651044805E-4</v>
      </c>
      <c r="AW780" s="5">
        <f t="shared" si="1046"/>
        <v>1.1685339904669416E-5</v>
      </c>
      <c r="AX780" s="5">
        <f t="shared" si="1047"/>
        <v>6.1135459876929211E-4</v>
      </c>
      <c r="AY780" s="5">
        <f t="shared" si="1048"/>
        <v>9.4639686694301982E-4</v>
      </c>
      <c r="AZ780" s="5">
        <f t="shared" si="1049"/>
        <v>7.3252661512861509E-4</v>
      </c>
      <c r="BA780" s="5">
        <f t="shared" si="1050"/>
        <v>3.779917006734928E-4</v>
      </c>
      <c r="BB780" s="5">
        <f t="shared" si="1051"/>
        <v>1.4628587155801148E-4</v>
      </c>
      <c r="BC780" s="5">
        <f t="shared" si="1052"/>
        <v>4.529106047430783E-5</v>
      </c>
      <c r="BD780" s="5">
        <f t="shared" si="1053"/>
        <v>9.6928784922986004E-4</v>
      </c>
      <c r="BE780" s="5">
        <f t="shared" si="1054"/>
        <v>1.3895460632650971E-3</v>
      </c>
      <c r="BF780" s="5">
        <f t="shared" si="1055"/>
        <v>9.9600870034100898E-4</v>
      </c>
      <c r="BG780" s="5">
        <f t="shared" si="1056"/>
        <v>4.7595079543408453E-4</v>
      </c>
      <c r="BH780" s="5">
        <f t="shared" si="1057"/>
        <v>1.7057769645745553E-4</v>
      </c>
      <c r="BI780" s="5">
        <f t="shared" si="1058"/>
        <v>4.8907157307627961E-5</v>
      </c>
      <c r="BJ780" s="8">
        <f t="shared" si="1059"/>
        <v>0.35234889242290923</v>
      </c>
      <c r="BK780" s="8">
        <f t="shared" si="1060"/>
        <v>0.24435541574235911</v>
      </c>
      <c r="BL780" s="8">
        <f t="shared" si="1061"/>
        <v>0.37105516092282564</v>
      </c>
      <c r="BM780" s="8">
        <f t="shared" si="1062"/>
        <v>0.57085528586526191</v>
      </c>
      <c r="BN780" s="8">
        <f t="shared" si="1063"/>
        <v>0.42732352434308923</v>
      </c>
    </row>
    <row r="781" spans="1:66" x14ac:dyDescent="0.25">
      <c r="A781" s="10" t="s">
        <v>69</v>
      </c>
      <c r="B781" s="10" t="s">
        <v>324</v>
      </c>
      <c r="C781" s="10" t="s">
        <v>90</v>
      </c>
      <c r="D781" s="10"/>
      <c r="E781">
        <f>VLOOKUP(A781,home!$A$2:$E$405,3,FALSE)</f>
        <v>1.3526</v>
      </c>
      <c r="F781">
        <f>VLOOKUP(B781,home!$B$2:$E$405,3,FALSE)</f>
        <v>0.93389999999999995</v>
      </c>
      <c r="G781">
        <f>VLOOKUP(C781,away!$B$2:$E$405,4,FALSE)</f>
        <v>0.72940000000000005</v>
      </c>
      <c r="H781">
        <f>VLOOKUP(A781,away!$A$2:$E$405,3,FALSE)</f>
        <v>1.3421000000000001</v>
      </c>
      <c r="I781">
        <f>VLOOKUP(C781,away!$B$2:$E$405,3,FALSE)</f>
        <v>1.4819</v>
      </c>
      <c r="J781">
        <f>VLOOKUP(B781,home!$B$2:$E$405,4,FALSE)</f>
        <v>0.82350000000000001</v>
      </c>
      <c r="K781" s="3">
        <f t="shared" si="1008"/>
        <v>0.92137307631600007</v>
      </c>
      <c r="L781" s="3">
        <f t="shared" si="1009"/>
        <v>1.6378245547650001</v>
      </c>
      <c r="M781" s="5">
        <f t="shared" si="1010"/>
        <v>7.7366792255216366E-2</v>
      </c>
      <c r="N781" s="5">
        <f t="shared" si="1011"/>
        <v>7.1283679384889595E-2</v>
      </c>
      <c r="O781" s="5">
        <f t="shared" si="1012"/>
        <v>0.12671323207899601</v>
      </c>
      <c r="P781" s="5">
        <f t="shared" si="1013"/>
        <v>0.11675016045056782</v>
      </c>
      <c r="Q781" s="5">
        <f t="shared" si="1014"/>
        <v>3.2839431482989567E-2</v>
      </c>
      <c r="R781" s="5">
        <f t="shared" si="1015"/>
        <v>0.10376702145630788</v>
      </c>
      <c r="S781" s="5">
        <f t="shared" si="1016"/>
        <v>4.404538293467343E-2</v>
      </c>
      <c r="T781" s="5">
        <f t="shared" si="1017"/>
        <v>5.3785227247363128E-2</v>
      </c>
      <c r="U781" s="5">
        <f t="shared" si="1018"/>
        <v>9.5608139779346776E-2</v>
      </c>
      <c r="V781" s="5">
        <f t="shared" si="1019"/>
        <v>7.3851747483690252E-3</v>
      </c>
      <c r="W781" s="5">
        <f t="shared" si="1020"/>
        <v>1.0085789336650205E-2</v>
      </c>
      <c r="X781" s="5">
        <f t="shared" si="1021"/>
        <v>1.651875342975271E-2</v>
      </c>
      <c r="Y781" s="5">
        <f t="shared" si="1022"/>
        <v>1.3527409990678776E-2</v>
      </c>
      <c r="Z781" s="5">
        <f t="shared" si="1023"/>
        <v>5.6650725238655886E-2</v>
      </c>
      <c r="AA781" s="5">
        <f t="shared" si="1024"/>
        <v>5.2196452988672835E-2</v>
      </c>
      <c r="AB781" s="5">
        <f t="shared" si="1025"/>
        <v>2.4046203231478477E-2</v>
      </c>
      <c r="AC781" s="5">
        <f t="shared" si="1026"/>
        <v>6.9653619441730765E-4</v>
      </c>
      <c r="AD781" s="5">
        <f t="shared" si="1027"/>
        <v>2.3231936870461265E-3</v>
      </c>
      <c r="AE781" s="5">
        <f t="shared" si="1028"/>
        <v>3.8049836661191816E-3</v>
      </c>
      <c r="AF781" s="5">
        <f t="shared" si="1029"/>
        <v>3.1159478394248729E-3</v>
      </c>
      <c r="AG781" s="5">
        <f t="shared" si="1030"/>
        <v>1.7011252942590021E-3</v>
      </c>
      <c r="AH781" s="5">
        <f t="shared" si="1031"/>
        <v>2.3195987210278986E-2</v>
      </c>
      <c r="AI781" s="5">
        <f t="shared" si="1032"/>
        <v>2.1372158094121341E-2</v>
      </c>
      <c r="AJ781" s="5">
        <f t="shared" si="1033"/>
        <v>9.8458655253462393E-3</v>
      </c>
      <c r="AK781" s="5">
        <f t="shared" si="1034"/>
        <v>3.0239051360273061E-3</v>
      </c>
      <c r="AL781" s="5">
        <f t="shared" si="1035"/>
        <v>4.2044246678646876E-5</v>
      </c>
      <c r="AM781" s="5">
        <f t="shared" si="1036"/>
        <v>4.2810562286232028E-4</v>
      </c>
      <c r="AN781" s="5">
        <f t="shared" si="1037"/>
        <v>7.0116190115687281E-4</v>
      </c>
      <c r="AO781" s="5">
        <f t="shared" si="1038"/>
        <v>5.7419008929021804E-4</v>
      </c>
      <c r="AP781" s="5">
        <f t="shared" si="1039"/>
        <v>3.1347420911407567E-4</v>
      </c>
      <c r="AQ781" s="5">
        <f t="shared" si="1040"/>
        <v>1.2835393924314292E-4</v>
      </c>
      <c r="AR781" s="5">
        <f t="shared" si="1041"/>
        <v>7.5981914850019629E-3</v>
      </c>
      <c r="AS781" s="5">
        <f t="shared" si="1042"/>
        <v>7.0007690629742955E-3</v>
      </c>
      <c r="AT781" s="5">
        <f t="shared" si="1043"/>
        <v>3.225160064065253E-3</v>
      </c>
      <c r="AU781" s="5">
        <f t="shared" si="1044"/>
        <v>9.9052521661310367E-4</v>
      </c>
      <c r="AV781" s="5">
        <f t="shared" si="1045"/>
        <v>2.2816081649984686E-4</v>
      </c>
      <c r="AW781" s="5">
        <f t="shared" si="1046"/>
        <v>1.7624100881690028E-6</v>
      </c>
      <c r="AX781" s="5">
        <f t="shared" si="1047"/>
        <v>6.574083245413887E-5</v>
      </c>
      <c r="AY781" s="5">
        <f t="shared" si="1048"/>
        <v>1.0767194964408047E-4</v>
      </c>
      <c r="AZ781" s="5">
        <f t="shared" si="1049"/>
        <v>8.8173881493247805E-5</v>
      </c>
      <c r="BA781" s="5">
        <f t="shared" si="1050"/>
        <v>4.8137782732860146E-5</v>
      </c>
      <c r="BB781" s="5">
        <f t="shared" si="1051"/>
        <v>1.971031064295525E-5</v>
      </c>
      <c r="BC781" s="5">
        <f t="shared" si="1052"/>
        <v>6.4564061506156043E-6</v>
      </c>
      <c r="BD781" s="5">
        <f t="shared" si="1053"/>
        <v>2.0740840976570937E-3</v>
      </c>
      <c r="BE781" s="5">
        <f t="shared" si="1054"/>
        <v>1.9110052455964116E-3</v>
      </c>
      <c r="BF781" s="5">
        <f t="shared" si="1055"/>
        <v>8.8037439099558927E-4</v>
      </c>
      <c r="BG781" s="5">
        <f t="shared" si="1056"/>
        <v>2.7038442031381048E-4</v>
      </c>
      <c r="BH781" s="5">
        <f t="shared" si="1057"/>
        <v>6.2281231283113465E-5</v>
      </c>
      <c r="BI781" s="5">
        <f t="shared" si="1058"/>
        <v>1.1476849932814116E-5</v>
      </c>
      <c r="BJ781" s="8">
        <f t="shared" si="1059"/>
        <v>0.21146671828395772</v>
      </c>
      <c r="BK781" s="8">
        <f t="shared" si="1060"/>
        <v>0.24639376277956671</v>
      </c>
      <c r="BL781" s="8">
        <f t="shared" si="1061"/>
        <v>0.48402137838150905</v>
      </c>
      <c r="BM781" s="8">
        <f t="shared" si="1062"/>
        <v>0.46970635803516614</v>
      </c>
      <c r="BN781" s="8">
        <f t="shared" si="1063"/>
        <v>0.52872031710896727</v>
      </c>
    </row>
    <row r="782" spans="1:66" x14ac:dyDescent="0.25">
      <c r="A782" s="10" t="s">
        <v>69</v>
      </c>
      <c r="B782" s="10" t="s">
        <v>77</v>
      </c>
      <c r="C782" s="10" t="s">
        <v>351</v>
      </c>
      <c r="D782" s="10"/>
      <c r="E782">
        <f>VLOOKUP(A782,home!$A$2:$E$405,3,FALSE)</f>
        <v>1.3526</v>
      </c>
      <c r="F782">
        <f>VLOOKUP(B782,home!$B$2:$E$405,3,FALSE)</f>
        <v>1.2062999999999999</v>
      </c>
      <c r="G782">
        <f>VLOOKUP(C782,away!$B$2:$E$405,4,FALSE)</f>
        <v>0.73929999999999996</v>
      </c>
      <c r="H782">
        <f>VLOOKUP(A782,away!$A$2:$E$405,3,FALSE)</f>
        <v>1.3421000000000001</v>
      </c>
      <c r="I782">
        <f>VLOOKUP(C782,away!$B$2:$E$405,3,FALSE)</f>
        <v>1.0196000000000001</v>
      </c>
      <c r="J782">
        <f>VLOOKUP(B782,home!$B$2:$E$405,4,FALSE)</f>
        <v>0.70589999999999997</v>
      </c>
      <c r="K782" s="3">
        <f t="shared" si="1008"/>
        <v>1.2062724722339999</v>
      </c>
      <c r="L782" s="3">
        <f t="shared" si="1009"/>
        <v>0.96595720244400007</v>
      </c>
      <c r="M782" s="5">
        <f t="shared" si="1010"/>
        <v>0.11392332157290522</v>
      </c>
      <c r="N782" s="5">
        <f t="shared" si="1011"/>
        <v>0.13742256675885736</v>
      </c>
      <c r="O782" s="5">
        <f t="shared" si="1012"/>
        <v>0.11004505299969172</v>
      </c>
      <c r="P782" s="5">
        <f t="shared" si="1013"/>
        <v>0.13274431813905968</v>
      </c>
      <c r="Q782" s="5">
        <f t="shared" si="1014"/>
        <v>8.2884529672474408E-2</v>
      </c>
      <c r="R782" s="5">
        <f t="shared" si="1015"/>
        <v>5.3149405769191964E-2</v>
      </c>
      <c r="S782" s="5">
        <f t="shared" si="1016"/>
        <v>3.8668671512810712E-2</v>
      </c>
      <c r="T782" s="5">
        <f t="shared" si="1017"/>
        <v>8.0062908408310082E-2</v>
      </c>
      <c r="U782" s="5">
        <f t="shared" si="1018"/>
        <v>6.4112665094971211E-2</v>
      </c>
      <c r="V782" s="5">
        <f t="shared" si="1019"/>
        <v>5.0063365842538286E-3</v>
      </c>
      <c r="W782" s="5">
        <f t="shared" si="1020"/>
        <v>3.3327108839322675E-2</v>
      </c>
      <c r="X782" s="5">
        <f t="shared" si="1021"/>
        <v>3.219256081997883E-2</v>
      </c>
      <c r="Y782" s="5">
        <f t="shared" si="1022"/>
        <v>1.5548317994587538E-2</v>
      </c>
      <c r="Z782" s="5">
        <f t="shared" si="1023"/>
        <v>1.7113350436123224E-2</v>
      </c>
      <c r="AA782" s="5">
        <f t="shared" si="1024"/>
        <v>2.0643363538789164E-2</v>
      </c>
      <c r="AB782" s="5">
        <f t="shared" si="1025"/>
        <v>1.2450760585580213E-2</v>
      </c>
      <c r="AC782" s="5">
        <f t="shared" si="1026"/>
        <v>3.6458883433391039E-4</v>
      </c>
      <c r="AD782" s="5">
        <f t="shared" si="1027"/>
        <v>1.0050393493005344E-2</v>
      </c>
      <c r="AE782" s="5">
        <f t="shared" si="1028"/>
        <v>9.7082499819648241E-3</v>
      </c>
      <c r="AF782" s="5">
        <f t="shared" si="1029"/>
        <v>4.6888769966028773E-3</v>
      </c>
      <c r="AG782" s="5">
        <f t="shared" si="1030"/>
        <v>1.5097515020808471E-3</v>
      </c>
      <c r="AH782" s="5">
        <f t="shared" si="1031"/>
        <v>4.132691027930349E-3</v>
      </c>
      <c r="AI782" s="5">
        <f t="shared" si="1032"/>
        <v>4.9851514232408124E-3</v>
      </c>
      <c r="AJ782" s="5">
        <f t="shared" si="1033"/>
        <v>3.0067254658867697E-3</v>
      </c>
      <c r="AK782" s="5">
        <f t="shared" si="1034"/>
        <v>1.2089767203547195E-3</v>
      </c>
      <c r="AL782" s="5">
        <f t="shared" si="1035"/>
        <v>1.6992866972825327E-5</v>
      </c>
      <c r="AM782" s="5">
        <f t="shared" si="1036"/>
        <v>2.4247026011464104E-3</v>
      </c>
      <c r="AN782" s="5">
        <f t="shared" si="1037"/>
        <v>2.3421589413620764E-3</v>
      </c>
      <c r="AO782" s="5">
        <f t="shared" si="1038"/>
        <v>1.1312126493386561E-3</v>
      </c>
      <c r="AP782" s="5">
        <f t="shared" si="1039"/>
        <v>3.6423433537481132E-4</v>
      </c>
      <c r="AQ782" s="5">
        <f t="shared" si="1040"/>
        <v>8.7958694908175586E-5</v>
      </c>
      <c r="AR782" s="5">
        <f t="shared" si="1041"/>
        <v>7.9840053278100399E-4</v>
      </c>
      <c r="AS782" s="5">
        <f t="shared" si="1042"/>
        <v>9.630885845106845E-4</v>
      </c>
      <c r="AT782" s="5">
        <f t="shared" si="1043"/>
        <v>5.808736239090236E-4</v>
      </c>
      <c r="AU782" s="5">
        <f t="shared" si="1044"/>
        <v>2.3356395412275352E-4</v>
      </c>
      <c r="AV782" s="5">
        <f t="shared" si="1045"/>
        <v>7.0435442091100651E-5</v>
      </c>
      <c r="AW782" s="5">
        <f t="shared" si="1046"/>
        <v>5.5000604022063559E-7</v>
      </c>
      <c r="AX782" s="5">
        <f t="shared" si="1047"/>
        <v>4.874753335195153E-4</v>
      </c>
      <c r="AY782" s="5">
        <f t="shared" si="1048"/>
        <v>4.7088030942696687E-4</v>
      </c>
      <c r="AZ782" s="5">
        <f t="shared" si="1049"/>
        <v>2.27425113190019E-4</v>
      </c>
      <c r="BA782" s="5">
        <f t="shared" si="1050"/>
        <v>7.3227642034180278E-5</v>
      </c>
      <c r="BB782" s="5">
        <f t="shared" si="1051"/>
        <v>1.7683692060226858E-5</v>
      </c>
      <c r="BC782" s="5">
        <f t="shared" si="1052"/>
        <v>3.4163379422755839E-6</v>
      </c>
      <c r="BD782" s="5">
        <f t="shared" si="1053"/>
        <v>1.2853679084582291E-4</v>
      </c>
      <c r="BE782" s="5">
        <f t="shared" si="1054"/>
        <v>1.5505039246661539E-4</v>
      </c>
      <c r="BF782" s="5">
        <f t="shared" si="1055"/>
        <v>9.3516510120778074E-5</v>
      </c>
      <c r="BG782" s="5">
        <f t="shared" si="1056"/>
        <v>3.7602130619362274E-5</v>
      </c>
      <c r="BH782" s="5">
        <f t="shared" si="1057"/>
        <v>1.1339603765870988E-5</v>
      </c>
      <c r="BI782" s="5">
        <f t="shared" si="1058"/>
        <v>2.7357303737622317E-6</v>
      </c>
      <c r="BJ782" s="8">
        <f t="shared" si="1059"/>
        <v>0.4150256401174881</v>
      </c>
      <c r="BK782" s="8">
        <f t="shared" si="1060"/>
        <v>0.29119510981976315</v>
      </c>
      <c r="BL782" s="8">
        <f t="shared" si="1061"/>
        <v>0.2768099359212437</v>
      </c>
      <c r="BM782" s="8">
        <f t="shared" si="1062"/>
        <v>0.36950451107905102</v>
      </c>
      <c r="BN782" s="8">
        <f t="shared" si="1063"/>
        <v>0.63016919491218037</v>
      </c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2021-09-08T18:46:53Z</dcterms:modified>
</cp:coreProperties>
</file>